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r\Desktop\PPTO 321_20810_0052\"/>
    </mc:Choice>
  </mc:AlternateContent>
  <xr:revisionPtr revIDLastSave="0" documentId="8_{AE10AD2D-61A1-48E8-B772-74322C2B6D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8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95" i="1" l="1"/>
  <c r="G4362" i="1" l="1"/>
  <c r="D4362" i="1"/>
  <c r="D4361" i="1"/>
  <c r="D4360" i="1"/>
  <c r="D4359" i="1"/>
  <c r="D4358" i="1"/>
  <c r="D4357" i="1"/>
  <c r="D4356" i="1"/>
  <c r="D4355" i="1"/>
  <c r="D4354" i="1"/>
  <c r="D4353" i="1"/>
  <c r="D4352" i="1"/>
  <c r="D4351" i="1"/>
  <c r="D4350" i="1"/>
  <c r="D4349" i="1"/>
  <c r="D4348" i="1"/>
  <c r="D4347" i="1"/>
  <c r="D4346" i="1"/>
  <c r="D4345" i="1"/>
  <c r="D4344" i="1"/>
  <c r="D4343" i="1"/>
  <c r="D4342" i="1"/>
  <c r="D4341" i="1"/>
  <c r="D4340" i="1"/>
  <c r="D4339" i="1"/>
  <c r="D4338" i="1"/>
  <c r="D4337" i="1"/>
  <c r="D4336" i="1"/>
  <c r="D4335" i="1"/>
  <c r="D4334" i="1"/>
  <c r="D4333" i="1"/>
  <c r="D4332" i="1"/>
  <c r="D4331" i="1"/>
  <c r="D4330" i="1"/>
  <c r="D4329" i="1"/>
  <c r="D4328" i="1"/>
  <c r="D4327" i="1"/>
  <c r="D4326" i="1"/>
  <c r="D4325" i="1"/>
  <c r="D4324" i="1"/>
  <c r="D4323" i="1"/>
  <c r="D4322" i="1"/>
  <c r="D4321" i="1"/>
  <c r="D4320" i="1"/>
  <c r="D4319" i="1"/>
  <c r="D4318" i="1"/>
  <c r="D4317" i="1"/>
  <c r="D4316" i="1"/>
  <c r="D4315" i="1"/>
  <c r="D4314" i="1"/>
  <c r="D4313" i="1"/>
  <c r="D4312" i="1"/>
  <c r="D4311" i="1"/>
  <c r="D4310" i="1"/>
  <c r="D4309" i="1"/>
  <c r="D4308" i="1"/>
  <c r="D4307" i="1"/>
  <c r="D4306" i="1"/>
  <c r="D4305" i="1"/>
  <c r="D4304" i="1"/>
  <c r="D4303" i="1"/>
  <c r="D4302" i="1"/>
  <c r="D4301" i="1"/>
  <c r="D4300" i="1"/>
  <c r="D4299" i="1"/>
  <c r="D4298" i="1"/>
  <c r="D4297" i="1"/>
  <c r="D4296" i="1"/>
  <c r="D4295" i="1"/>
  <c r="D4294" i="1"/>
  <c r="D4293" i="1"/>
  <c r="D4292" i="1"/>
  <c r="D4291" i="1"/>
  <c r="D4290" i="1"/>
  <c r="D4289" i="1"/>
  <c r="D4288" i="1"/>
  <c r="D4287" i="1"/>
  <c r="D4286" i="1"/>
  <c r="D4285" i="1"/>
  <c r="D4284" i="1"/>
  <c r="D4283" i="1"/>
  <c r="D4282" i="1"/>
  <c r="D4281" i="1"/>
  <c r="D4280" i="1"/>
  <c r="D4279" i="1"/>
  <c r="D4278" i="1"/>
  <c r="D4277" i="1"/>
  <c r="D4276" i="1"/>
  <c r="D4275" i="1"/>
  <c r="D4274" i="1"/>
  <c r="D4273" i="1"/>
  <c r="D4272" i="1"/>
  <c r="D4271" i="1"/>
  <c r="D4270" i="1"/>
  <c r="D4269" i="1"/>
  <c r="D4268" i="1"/>
  <c r="D4267" i="1"/>
  <c r="D4266" i="1"/>
  <c r="D4265" i="1"/>
  <c r="D4264" i="1"/>
  <c r="D4263" i="1"/>
  <c r="D4262" i="1"/>
  <c r="D4261" i="1"/>
  <c r="D4260" i="1"/>
  <c r="D4259" i="1"/>
  <c r="D4258" i="1"/>
  <c r="D4257" i="1"/>
  <c r="D4256" i="1"/>
  <c r="D4255" i="1"/>
  <c r="D4254" i="1"/>
  <c r="D4253" i="1"/>
  <c r="D4252" i="1"/>
  <c r="D4251" i="1"/>
  <c r="D4250" i="1"/>
  <c r="D4249" i="1"/>
  <c r="D4248" i="1"/>
  <c r="D4247" i="1"/>
  <c r="D4246" i="1"/>
  <c r="D4245" i="1"/>
  <c r="D4244" i="1"/>
  <c r="D4243" i="1"/>
  <c r="D4242" i="1"/>
  <c r="D4241" i="1"/>
  <c r="D4240" i="1"/>
  <c r="D4239" i="1"/>
  <c r="D4238" i="1"/>
  <c r="D4237" i="1"/>
  <c r="D4236" i="1"/>
  <c r="D4235" i="1"/>
  <c r="D4234" i="1"/>
  <c r="D4233" i="1"/>
  <c r="D4232" i="1"/>
  <c r="D4231" i="1"/>
  <c r="D4230" i="1"/>
  <c r="D4229" i="1"/>
  <c r="D4228" i="1"/>
  <c r="D4227" i="1"/>
  <c r="D4226" i="1"/>
  <c r="D4225" i="1"/>
  <c r="D4224" i="1"/>
  <c r="D4223" i="1"/>
  <c r="D4222" i="1"/>
  <c r="D4221" i="1"/>
  <c r="D4220" i="1"/>
  <c r="D4219" i="1"/>
  <c r="D4218" i="1"/>
  <c r="D4217" i="1"/>
  <c r="D4216" i="1"/>
  <c r="D4215" i="1"/>
  <c r="D4214" i="1"/>
  <c r="D4213" i="1"/>
  <c r="D4212" i="1"/>
  <c r="D4211" i="1"/>
  <c r="D4210" i="1"/>
  <c r="D4209" i="1"/>
  <c r="D4208" i="1"/>
  <c r="D4207" i="1"/>
  <c r="D4206" i="1"/>
  <c r="D4205" i="1"/>
  <c r="D4204" i="1"/>
  <c r="D4203" i="1"/>
  <c r="D4202" i="1"/>
  <c r="D4201" i="1"/>
  <c r="D4200" i="1"/>
  <c r="D4199" i="1"/>
  <c r="D4198" i="1"/>
  <c r="D4197" i="1"/>
  <c r="D4196" i="1"/>
  <c r="D4195" i="1"/>
  <c r="D4194" i="1"/>
  <c r="D4193" i="1"/>
  <c r="D4192" i="1"/>
  <c r="D4191" i="1"/>
  <c r="D4190" i="1"/>
  <c r="D4189" i="1"/>
  <c r="D4188" i="1"/>
  <c r="D4187" i="1"/>
  <c r="D4186" i="1"/>
  <c r="D4185" i="1"/>
  <c r="D4184" i="1"/>
  <c r="D4183" i="1"/>
  <c r="D4182" i="1"/>
  <c r="D4181" i="1"/>
  <c r="D4180" i="1"/>
  <c r="D4179" i="1"/>
  <c r="D4178" i="1"/>
  <c r="D4177" i="1"/>
  <c r="D4176" i="1"/>
  <c r="D4175" i="1"/>
  <c r="D4174" i="1"/>
  <c r="D4173" i="1"/>
  <c r="D4172" i="1"/>
  <c r="D4171" i="1"/>
  <c r="D4170" i="1"/>
  <c r="D4169" i="1"/>
  <c r="D4168" i="1"/>
  <c r="D4167" i="1"/>
  <c r="D4166" i="1"/>
  <c r="D4165" i="1"/>
  <c r="D4164" i="1"/>
  <c r="D4163" i="1"/>
  <c r="D4162" i="1"/>
  <c r="D4161" i="1"/>
  <c r="D4160" i="1"/>
  <c r="D4159" i="1"/>
  <c r="D4158" i="1"/>
  <c r="D4157" i="1"/>
  <c r="D4156" i="1"/>
  <c r="D4155" i="1"/>
  <c r="D4154" i="1"/>
  <c r="D4153" i="1"/>
  <c r="D4152" i="1"/>
  <c r="D4151" i="1"/>
  <c r="D4150" i="1"/>
  <c r="D4149" i="1"/>
  <c r="D4148" i="1"/>
  <c r="D4147" i="1"/>
  <c r="D4146" i="1"/>
  <c r="D4145" i="1"/>
  <c r="D4144" i="1"/>
  <c r="D4143" i="1"/>
  <c r="D4142" i="1"/>
  <c r="D4141" i="1"/>
  <c r="D4140" i="1"/>
  <c r="D4139" i="1"/>
  <c r="D4138" i="1"/>
  <c r="D4137" i="1"/>
  <c r="D4136" i="1"/>
  <c r="D4135" i="1"/>
  <c r="D4134" i="1"/>
  <c r="D4133" i="1"/>
  <c r="D4132" i="1"/>
  <c r="D4131" i="1"/>
  <c r="D4130" i="1"/>
  <c r="D4129" i="1"/>
  <c r="D4128" i="1"/>
  <c r="D4127" i="1"/>
  <c r="D4126" i="1"/>
  <c r="D4125" i="1"/>
  <c r="D4124" i="1"/>
  <c r="D4123" i="1"/>
  <c r="D4122" i="1"/>
  <c r="D4121" i="1"/>
  <c r="D4120" i="1"/>
  <c r="D4119" i="1"/>
  <c r="D4118" i="1"/>
  <c r="D4117" i="1"/>
  <c r="D4116" i="1"/>
  <c r="D4115" i="1"/>
  <c r="D4114" i="1"/>
  <c r="D4113" i="1"/>
  <c r="D4112" i="1"/>
  <c r="D4111" i="1"/>
  <c r="D4110" i="1"/>
  <c r="D4109" i="1"/>
  <c r="D4108" i="1"/>
  <c r="D4107" i="1"/>
  <c r="D4106" i="1"/>
  <c r="D4105" i="1"/>
  <c r="D4104" i="1"/>
  <c r="D4103" i="1"/>
  <c r="D4102" i="1"/>
  <c r="D4101" i="1"/>
  <c r="D4100" i="1"/>
  <c r="D4099" i="1"/>
  <c r="D4098" i="1"/>
  <c r="D4097" i="1"/>
  <c r="D4096" i="1"/>
  <c r="D4095" i="1"/>
  <c r="D4094" i="1"/>
  <c r="D4093" i="1"/>
  <c r="D4092" i="1"/>
  <c r="D4091" i="1"/>
  <c r="D4090" i="1"/>
  <c r="D4089" i="1"/>
  <c r="D4088" i="1"/>
  <c r="D4087" i="1"/>
  <c r="D4086" i="1"/>
  <c r="D4085" i="1"/>
  <c r="D4084" i="1"/>
  <c r="D4083" i="1"/>
  <c r="D4082" i="1"/>
  <c r="D4081" i="1"/>
  <c r="D4080" i="1"/>
  <c r="D4079" i="1"/>
  <c r="D4078" i="1"/>
  <c r="D4077" i="1"/>
  <c r="D4076" i="1"/>
  <c r="D4075" i="1"/>
  <c r="D4074" i="1"/>
  <c r="D4073" i="1"/>
  <c r="D4072" i="1"/>
  <c r="D4071" i="1"/>
  <c r="D4070" i="1"/>
  <c r="D4069" i="1"/>
  <c r="D4068" i="1"/>
  <c r="D4067" i="1"/>
  <c r="D4066" i="1"/>
  <c r="D4065" i="1"/>
  <c r="D4064" i="1"/>
  <c r="D4063" i="1"/>
  <c r="D4062" i="1"/>
  <c r="D4061" i="1"/>
  <c r="D4060" i="1"/>
  <c r="D4059" i="1"/>
  <c r="D4058" i="1"/>
  <c r="D4057" i="1"/>
  <c r="D4056" i="1"/>
  <c r="D4055" i="1"/>
  <c r="D4054" i="1"/>
  <c r="D4053" i="1"/>
  <c r="D4052" i="1"/>
  <c r="D4051" i="1"/>
  <c r="D4050" i="1"/>
  <c r="D4049" i="1"/>
  <c r="D4048" i="1"/>
  <c r="D4047" i="1"/>
  <c r="D4046" i="1"/>
  <c r="D4045" i="1"/>
  <c r="D4044" i="1"/>
  <c r="D4043" i="1"/>
  <c r="D4042" i="1"/>
  <c r="D4041" i="1"/>
  <c r="D4040" i="1"/>
  <c r="D4039" i="1"/>
  <c r="D4038" i="1"/>
  <c r="D4037" i="1"/>
  <c r="D4036" i="1"/>
  <c r="D4035" i="1"/>
  <c r="D4034" i="1"/>
  <c r="D4033" i="1"/>
  <c r="D4032" i="1"/>
  <c r="D4031" i="1"/>
  <c r="D4030" i="1"/>
  <c r="D4029" i="1"/>
  <c r="D4028" i="1"/>
  <c r="D4027" i="1"/>
  <c r="D4026" i="1"/>
  <c r="D4025" i="1"/>
  <c r="D4024" i="1"/>
  <c r="D4023" i="1"/>
  <c r="D4022" i="1"/>
  <c r="D4021" i="1"/>
  <c r="D4020" i="1"/>
  <c r="D4019" i="1"/>
  <c r="D4018" i="1"/>
  <c r="D4017" i="1"/>
  <c r="D4016" i="1"/>
  <c r="D4015" i="1"/>
  <c r="D4014" i="1"/>
  <c r="D4013" i="1"/>
  <c r="D4012" i="1"/>
  <c r="D4011" i="1"/>
  <c r="D4010" i="1"/>
  <c r="D4009" i="1"/>
  <c r="D4008" i="1"/>
  <c r="D4007" i="1"/>
  <c r="D4006" i="1"/>
  <c r="D4005" i="1"/>
  <c r="D4004" i="1"/>
  <c r="D4003" i="1"/>
  <c r="D4002" i="1"/>
  <c r="D4001" i="1"/>
  <c r="D4000" i="1"/>
  <c r="E3998" i="1"/>
  <c r="G3993" i="1"/>
  <c r="G3991" i="1" s="1"/>
  <c r="G4361" i="1" s="1"/>
  <c r="G3989" i="1"/>
  <c r="G3988" i="1"/>
  <c r="G3987" i="1"/>
  <c r="G3986" i="1"/>
  <c r="G3985" i="1"/>
  <c r="G3984" i="1"/>
  <c r="G3983" i="1"/>
  <c r="G3982" i="1"/>
  <c r="G3981" i="1"/>
  <c r="G3980" i="1"/>
  <c r="G3979" i="1"/>
  <c r="G3975" i="1"/>
  <c r="G3974" i="1"/>
  <c r="G3973" i="1"/>
  <c r="G3972" i="1"/>
  <c r="G3971" i="1"/>
  <c r="G3970" i="1"/>
  <c r="G3969" i="1"/>
  <c r="G3968" i="1"/>
  <c r="G3967" i="1"/>
  <c r="G3966" i="1"/>
  <c r="G3965" i="1"/>
  <c r="G3964" i="1"/>
  <c r="G3963" i="1"/>
  <c r="G3962" i="1"/>
  <c r="G3961" i="1"/>
  <c r="G3957" i="1"/>
  <c r="G3956" i="1"/>
  <c r="G3955" i="1"/>
  <c r="G3954" i="1"/>
  <c r="G3953" i="1"/>
  <c r="G3952" i="1"/>
  <c r="G3951" i="1"/>
  <c r="G3947" i="1"/>
  <c r="G3946" i="1"/>
  <c r="G3945" i="1"/>
  <c r="G3944" i="1"/>
  <c r="G3943" i="1"/>
  <c r="G3942" i="1"/>
  <c r="G3941" i="1"/>
  <c r="G3940" i="1"/>
  <c r="G3939" i="1"/>
  <c r="G3938" i="1"/>
  <c r="G3937" i="1"/>
  <c r="G3933" i="1"/>
  <c r="G3932" i="1"/>
  <c r="G3931" i="1"/>
  <c r="G3930" i="1"/>
  <c r="G3929" i="1"/>
  <c r="G3928" i="1"/>
  <c r="G3924" i="1"/>
  <c r="G3923" i="1"/>
  <c r="G3922" i="1"/>
  <c r="G3921" i="1"/>
  <c r="G3920" i="1"/>
  <c r="G3919" i="1"/>
  <c r="G3918" i="1"/>
  <c r="G3914" i="1"/>
  <c r="G3913" i="1"/>
  <c r="G3912" i="1"/>
  <c r="G3911" i="1"/>
  <c r="G3910" i="1"/>
  <c r="G3909" i="1"/>
  <c r="G3905" i="1"/>
  <c r="G3904" i="1"/>
  <c r="G3903" i="1"/>
  <c r="G3902" i="1"/>
  <c r="G3901" i="1"/>
  <c r="G3900" i="1"/>
  <c r="G3899" i="1"/>
  <c r="G3898" i="1"/>
  <c r="G3897" i="1"/>
  <c r="G3896" i="1"/>
  <c r="G3895" i="1"/>
  <c r="G3891" i="1"/>
  <c r="G3890" i="1"/>
  <c r="G3889" i="1"/>
  <c r="G3888" i="1"/>
  <c r="G3887" i="1"/>
  <c r="G3886" i="1"/>
  <c r="G3882" i="1"/>
  <c r="G3881" i="1"/>
  <c r="G3880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3" i="1"/>
  <c r="G3862" i="1"/>
  <c r="G3861" i="1"/>
  <c r="G3860" i="1"/>
  <c r="G3859" i="1"/>
  <c r="G3858" i="1"/>
  <c r="G3857" i="1"/>
  <c r="G3853" i="1"/>
  <c r="G3852" i="1"/>
  <c r="G3851" i="1"/>
  <c r="G3850" i="1"/>
  <c r="G3849" i="1"/>
  <c r="G3848" i="1"/>
  <c r="G3847" i="1"/>
  <c r="G3846" i="1"/>
  <c r="G3845" i="1"/>
  <c r="G3841" i="1"/>
  <c r="G3840" i="1"/>
  <c r="G3839" i="1"/>
  <c r="G3838" i="1"/>
  <c r="G3837" i="1"/>
  <c r="G3836" i="1"/>
  <c r="G3835" i="1"/>
  <c r="G3834" i="1"/>
  <c r="G3833" i="1"/>
  <c r="G3832" i="1"/>
  <c r="G3831" i="1"/>
  <c r="G3830" i="1"/>
  <c r="G3829" i="1"/>
  <c r="G3828" i="1"/>
  <c r="G3824" i="1"/>
  <c r="G3823" i="1"/>
  <c r="G3822" i="1"/>
  <c r="G3821" i="1"/>
  <c r="G3820" i="1"/>
  <c r="G3819" i="1"/>
  <c r="G3818" i="1"/>
  <c r="G3817" i="1"/>
  <c r="G3816" i="1"/>
  <c r="G3815" i="1"/>
  <c r="G3814" i="1"/>
  <c r="G3813" i="1"/>
  <c r="G3812" i="1"/>
  <c r="G3811" i="1"/>
  <c r="G3810" i="1"/>
  <c r="G3809" i="1"/>
  <c r="G3808" i="1"/>
  <c r="G3807" i="1"/>
  <c r="G3803" i="1"/>
  <c r="G3802" i="1"/>
  <c r="G3801" i="1"/>
  <c r="G3800" i="1"/>
  <c r="G3799" i="1"/>
  <c r="G3798" i="1"/>
  <c r="G3797" i="1"/>
  <c r="G3796" i="1"/>
  <c r="G3795" i="1"/>
  <c r="G3794" i="1"/>
  <c r="G3793" i="1"/>
  <c r="G3792" i="1"/>
  <c r="G3788" i="1"/>
  <c r="G3787" i="1"/>
  <c r="G3786" i="1"/>
  <c r="G3785" i="1"/>
  <c r="G3784" i="1"/>
  <c r="G3783" i="1"/>
  <c r="G3782" i="1"/>
  <c r="G3781" i="1"/>
  <c r="G3780" i="1"/>
  <c r="G3776" i="1"/>
  <c r="G3775" i="1"/>
  <c r="G3774" i="1"/>
  <c r="G3773" i="1"/>
  <c r="G3772" i="1"/>
  <c r="G3771" i="1"/>
  <c r="G3770" i="1"/>
  <c r="G3769" i="1"/>
  <c r="G3768" i="1"/>
  <c r="G3767" i="1"/>
  <c r="G3766" i="1"/>
  <c r="G3765" i="1"/>
  <c r="G3764" i="1"/>
  <c r="G3763" i="1"/>
  <c r="G3762" i="1"/>
  <c r="G3761" i="1"/>
  <c r="G3759" i="1" s="1"/>
  <c r="G4344" i="1" s="1"/>
  <c r="G3757" i="1"/>
  <c r="G3756" i="1"/>
  <c r="G3755" i="1"/>
  <c r="G3754" i="1"/>
  <c r="G3753" i="1"/>
  <c r="G3752" i="1"/>
  <c r="G3751" i="1"/>
  <c r="G3750" i="1"/>
  <c r="G3742" i="1" s="1"/>
  <c r="G4343" i="1" s="1"/>
  <c r="G3749" i="1"/>
  <c r="G3748" i="1"/>
  <c r="G3747" i="1"/>
  <c r="G3746" i="1"/>
  <c r="G3745" i="1"/>
  <c r="G3744" i="1"/>
  <c r="G3740" i="1"/>
  <c r="G3739" i="1"/>
  <c r="G3738" i="1"/>
  <c r="G3737" i="1"/>
  <c r="G3736" i="1"/>
  <c r="G3735" i="1"/>
  <c r="G3734" i="1"/>
  <c r="G3733" i="1"/>
  <c r="G3732" i="1"/>
  <c r="G3731" i="1"/>
  <c r="G3730" i="1"/>
  <c r="G3729" i="1"/>
  <c r="G3728" i="1"/>
  <c r="G3727" i="1"/>
  <c r="G3723" i="1"/>
  <c r="G3722" i="1"/>
  <c r="G3721" i="1"/>
  <c r="G3720" i="1"/>
  <c r="G3716" i="1"/>
  <c r="G3715" i="1"/>
  <c r="G3714" i="1"/>
  <c r="G3713" i="1"/>
  <c r="G3712" i="1"/>
  <c r="G3711" i="1"/>
  <c r="G3710" i="1"/>
  <c r="G3709" i="1"/>
  <c r="G3708" i="1"/>
  <c r="G3707" i="1"/>
  <c r="G3703" i="1"/>
  <c r="G3702" i="1"/>
  <c r="G3701" i="1"/>
  <c r="G3700" i="1"/>
  <c r="G3699" i="1"/>
  <c r="G3698" i="1"/>
  <c r="G3697" i="1"/>
  <c r="G3696" i="1"/>
  <c r="G3695" i="1"/>
  <c r="G3694" i="1"/>
  <c r="G3693" i="1"/>
  <c r="G3692" i="1"/>
  <c r="G3688" i="1"/>
  <c r="G3687" i="1"/>
  <c r="G3686" i="1"/>
  <c r="G3685" i="1"/>
  <c r="G3684" i="1"/>
  <c r="G3683" i="1"/>
  <c r="G3682" i="1"/>
  <c r="G3681" i="1"/>
  <c r="G3680" i="1"/>
  <c r="G3679" i="1"/>
  <c r="G3678" i="1"/>
  <c r="G3677" i="1"/>
  <c r="G3673" i="1"/>
  <c r="G3672" i="1"/>
  <c r="G3671" i="1"/>
  <c r="G3670" i="1"/>
  <c r="G3669" i="1"/>
  <c r="G3668" i="1"/>
  <c r="G3667" i="1"/>
  <c r="G3666" i="1"/>
  <c r="G3665" i="1"/>
  <c r="G3664" i="1"/>
  <c r="G3663" i="1"/>
  <c r="G3662" i="1"/>
  <c r="G3658" i="1"/>
  <c r="G3657" i="1"/>
  <c r="G3656" i="1"/>
  <c r="G3655" i="1"/>
  <c r="G3654" i="1"/>
  <c r="G3653" i="1"/>
  <c r="G3652" i="1"/>
  <c r="G3648" i="1"/>
  <c r="G3647" i="1"/>
  <c r="G3646" i="1"/>
  <c r="G3645" i="1"/>
  <c r="G3644" i="1"/>
  <c r="G3643" i="1"/>
  <c r="G3642" i="1"/>
  <c r="G3641" i="1"/>
  <c r="G3640" i="1"/>
  <c r="G3639" i="1"/>
  <c r="G3638" i="1"/>
  <c r="G3637" i="1"/>
  <c r="G3636" i="1"/>
  <c r="G3635" i="1"/>
  <c r="G3634" i="1"/>
  <c r="G3633" i="1"/>
  <c r="G3629" i="1"/>
  <c r="G3628" i="1"/>
  <c r="G3627" i="1"/>
  <c r="G3626" i="1"/>
  <c r="G3625" i="1"/>
  <c r="G3624" i="1"/>
  <c r="G3623" i="1"/>
  <c r="G3622" i="1"/>
  <c r="G3621" i="1"/>
  <c r="G3620" i="1"/>
  <c r="G3619" i="1"/>
  <c r="G3618" i="1"/>
  <c r="G3617" i="1"/>
  <c r="G3616" i="1"/>
  <c r="G3615" i="1"/>
  <c r="G3611" i="1"/>
  <c r="G3610" i="1"/>
  <c r="G3609" i="1"/>
  <c r="G3608" i="1"/>
  <c r="G3607" i="1"/>
  <c r="G3606" i="1"/>
  <c r="G3605" i="1"/>
  <c r="G3604" i="1"/>
  <c r="G3603" i="1"/>
  <c r="G3602" i="1"/>
  <c r="G3601" i="1"/>
  <c r="G3600" i="1"/>
  <c r="G3599" i="1"/>
  <c r="G3598" i="1"/>
  <c r="G3594" i="1"/>
  <c r="G3593" i="1"/>
  <c r="G3592" i="1"/>
  <c r="G3591" i="1"/>
  <c r="G3590" i="1"/>
  <c r="G3586" i="1"/>
  <c r="G3585" i="1"/>
  <c r="G3584" i="1"/>
  <c r="G3583" i="1"/>
  <c r="G3582" i="1"/>
  <c r="G3581" i="1"/>
  <c r="G3580" i="1"/>
  <c r="G3579" i="1"/>
  <c r="G3578" i="1"/>
  <c r="G3577" i="1"/>
  <c r="G3573" i="1"/>
  <c r="G3572" i="1"/>
  <c r="G3571" i="1"/>
  <c r="G3570" i="1"/>
  <c r="G3569" i="1"/>
  <c r="G3568" i="1"/>
  <c r="G3567" i="1"/>
  <c r="G3566" i="1"/>
  <c r="G3565" i="1"/>
  <c r="G3564" i="1"/>
  <c r="G3563" i="1"/>
  <c r="G3562" i="1"/>
  <c r="G3561" i="1"/>
  <c r="G3560" i="1"/>
  <c r="G3559" i="1"/>
  <c r="G3558" i="1"/>
  <c r="G3557" i="1"/>
  <c r="G3553" i="1"/>
  <c r="G3552" i="1"/>
  <c r="G3551" i="1"/>
  <c r="G3550" i="1"/>
  <c r="G3549" i="1"/>
  <c r="G3548" i="1"/>
  <c r="G3547" i="1"/>
  <c r="G3546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07" i="1"/>
  <c r="G3506" i="1"/>
  <c r="G3505" i="1"/>
  <c r="G3504" i="1"/>
  <c r="G3503" i="1"/>
  <c r="G3502" i="1"/>
  <c r="G3501" i="1"/>
  <c r="G3500" i="1"/>
  <c r="G3496" i="1"/>
  <c r="G3495" i="1"/>
  <c r="G3494" i="1"/>
  <c r="G3493" i="1"/>
  <c r="G3492" i="1"/>
  <c r="G3491" i="1"/>
  <c r="G3490" i="1"/>
  <c r="G3486" i="1"/>
  <c r="G3485" i="1"/>
  <c r="G3484" i="1"/>
  <c r="G3483" i="1"/>
  <c r="G3482" i="1"/>
  <c r="G3481" i="1"/>
  <c r="G3480" i="1"/>
  <c r="G3479" i="1"/>
  <c r="G3478" i="1"/>
  <c r="G3477" i="1"/>
  <c r="G3476" i="1"/>
  <c r="G3475" i="1"/>
  <c r="G3474" i="1"/>
  <c r="G3473" i="1"/>
  <c r="G3469" i="1"/>
  <c r="G3468" i="1"/>
  <c r="G3467" i="1"/>
  <c r="G3466" i="1"/>
  <c r="G3465" i="1"/>
  <c r="G3464" i="1"/>
  <c r="G3463" i="1"/>
  <c r="G3462" i="1"/>
  <c r="G3461" i="1"/>
  <c r="G3460" i="1"/>
  <c r="G3459" i="1"/>
  <c r="G3458" i="1"/>
  <c r="G3457" i="1"/>
  <c r="G3455" i="1" s="1"/>
  <c r="G4323" i="1" s="1"/>
  <c r="G3453" i="1"/>
  <c r="G3452" i="1"/>
  <c r="G3451" i="1"/>
  <c r="G3450" i="1"/>
  <c r="G3449" i="1"/>
  <c r="G3448" i="1"/>
  <c r="G3447" i="1"/>
  <c r="G3446" i="1"/>
  <c r="G3445" i="1"/>
  <c r="G3444" i="1"/>
  <c r="G3443" i="1"/>
  <c r="G3442" i="1"/>
  <c r="G3438" i="1"/>
  <c r="G3437" i="1"/>
  <c r="G3436" i="1"/>
  <c r="G3435" i="1"/>
  <c r="G3434" i="1"/>
  <c r="G3433" i="1"/>
  <c r="G3432" i="1"/>
  <c r="G3431" i="1"/>
  <c r="G3430" i="1"/>
  <c r="G3426" i="1"/>
  <c r="G3425" i="1"/>
  <c r="G3424" i="1"/>
  <c r="G3423" i="1"/>
  <c r="G3422" i="1"/>
  <c r="G3421" i="1"/>
  <c r="G3420" i="1"/>
  <c r="G3419" i="1"/>
  <c r="G3418" i="1"/>
  <c r="G3417" i="1"/>
  <c r="G3416" i="1"/>
  <c r="G3415" i="1"/>
  <c r="G3414" i="1"/>
  <c r="G3413" i="1"/>
  <c r="G3412" i="1"/>
  <c r="G3411" i="1"/>
  <c r="G3410" i="1"/>
  <c r="G3409" i="1"/>
  <c r="G3405" i="1"/>
  <c r="G3404" i="1"/>
  <c r="G3403" i="1"/>
  <c r="G3402" i="1"/>
  <c r="G3401" i="1"/>
  <c r="G3399" i="1" s="1"/>
  <c r="G4319" i="1" s="1"/>
  <c r="G3397" i="1"/>
  <c r="G3396" i="1"/>
  <c r="G3395" i="1"/>
  <c r="G3394" i="1"/>
  <c r="G3393" i="1"/>
  <c r="G3392" i="1"/>
  <c r="G3391" i="1"/>
  <c r="G3390" i="1"/>
  <c r="G3389" i="1"/>
  <c r="G3388" i="1"/>
  <c r="G3387" i="1"/>
  <c r="G3386" i="1"/>
  <c r="G3382" i="1"/>
  <c r="G3381" i="1"/>
  <c r="G3380" i="1"/>
  <c r="G3379" i="1"/>
  <c r="G3378" i="1"/>
  <c r="G3377" i="1"/>
  <c r="G3376" i="1"/>
  <c r="G3375" i="1"/>
  <c r="G3371" i="1"/>
  <c r="G3370" i="1"/>
  <c r="G3369" i="1"/>
  <c r="G3368" i="1"/>
  <c r="G3367" i="1"/>
  <c r="G3366" i="1"/>
  <c r="G3365" i="1"/>
  <c r="G3364" i="1"/>
  <c r="G3363" i="1"/>
  <c r="G3362" i="1"/>
  <c r="G3361" i="1"/>
  <c r="G3360" i="1"/>
  <c r="G3356" i="1"/>
  <c r="G3355" i="1"/>
  <c r="G3354" i="1"/>
  <c r="G3353" i="1"/>
  <c r="G3352" i="1"/>
  <c r="G3351" i="1"/>
  <c r="G3350" i="1"/>
  <c r="G3349" i="1"/>
  <c r="G3348" i="1"/>
  <c r="G3345" i="1" s="1"/>
  <c r="G4315" i="1" s="1"/>
  <c r="G3347" i="1"/>
  <c r="G3343" i="1"/>
  <c r="G3342" i="1"/>
  <c r="G3341" i="1"/>
  <c r="G3340" i="1"/>
  <c r="G3339" i="1"/>
  <c r="G3338" i="1"/>
  <c r="G3337" i="1"/>
  <c r="G3336" i="1"/>
  <c r="G3335" i="1"/>
  <c r="G3334" i="1"/>
  <c r="G3333" i="1"/>
  <c r="G3332" i="1"/>
  <c r="G3328" i="1"/>
  <c r="G3327" i="1"/>
  <c r="G3326" i="1"/>
  <c r="G3325" i="1"/>
  <c r="G3324" i="1"/>
  <c r="G3323" i="1"/>
  <c r="G3322" i="1"/>
  <c r="G3321" i="1"/>
  <c r="G3320" i="1"/>
  <c r="G3319" i="1"/>
  <c r="G3318" i="1"/>
  <c r="G3317" i="1"/>
  <c r="G3316" i="1"/>
  <c r="G3315" i="1"/>
  <c r="G3314" i="1"/>
  <c r="G3310" i="1"/>
  <c r="G3309" i="1"/>
  <c r="G3308" i="1"/>
  <c r="G3307" i="1"/>
  <c r="G3306" i="1"/>
  <c r="G3302" i="1"/>
  <c r="G3301" i="1"/>
  <c r="G3300" i="1"/>
  <c r="G3299" i="1"/>
  <c r="G3298" i="1"/>
  <c r="G3294" i="1"/>
  <c r="G3293" i="1"/>
  <c r="G3292" i="1"/>
  <c r="G3291" i="1"/>
  <c r="G3290" i="1"/>
  <c r="G3286" i="1"/>
  <c r="G3285" i="1"/>
  <c r="G3284" i="1"/>
  <c r="G3283" i="1"/>
  <c r="G3282" i="1"/>
  <c r="G3280" i="1" s="1"/>
  <c r="G4309" i="1" s="1"/>
  <c r="G3278" i="1"/>
  <c r="G3277" i="1"/>
  <c r="G3276" i="1"/>
  <c r="G3275" i="1"/>
  <c r="G3274" i="1"/>
  <c r="G3273" i="1"/>
  <c r="G3272" i="1"/>
  <c r="G3268" i="1"/>
  <c r="G3267" i="1"/>
  <c r="G3266" i="1"/>
  <c r="G3265" i="1"/>
  <c r="G3264" i="1"/>
  <c r="G3263" i="1"/>
  <c r="G3262" i="1"/>
  <c r="G3261" i="1"/>
  <c r="G3260" i="1"/>
  <c r="G3257" i="1" s="1"/>
  <c r="G4307" i="1" s="1"/>
  <c r="G3259" i="1"/>
  <c r="G3255" i="1"/>
  <c r="G3254" i="1"/>
  <c r="G3253" i="1"/>
  <c r="G3252" i="1"/>
  <c r="G3251" i="1"/>
  <c r="G3250" i="1"/>
  <c r="G3249" i="1"/>
  <c r="G3248" i="1"/>
  <c r="G3247" i="1"/>
  <c r="G3246" i="1"/>
  <c r="G3245" i="1"/>
  <c r="G3244" i="1"/>
  <c r="G3243" i="1"/>
  <c r="G3242" i="1"/>
  <c r="G3241" i="1"/>
  <c r="G3237" i="1"/>
  <c r="G3236" i="1"/>
  <c r="G3235" i="1"/>
  <c r="G3234" i="1"/>
  <c r="G3233" i="1"/>
  <c r="G3232" i="1"/>
  <c r="G3231" i="1"/>
  <c r="G3230" i="1"/>
  <c r="G3229" i="1"/>
  <c r="G3228" i="1"/>
  <c r="G3227" i="1"/>
  <c r="G3226" i="1"/>
  <c r="G3225" i="1"/>
  <c r="G3221" i="1"/>
  <c r="G3220" i="1"/>
  <c r="G3219" i="1"/>
  <c r="G3218" i="1"/>
  <c r="G3217" i="1"/>
  <c r="G3216" i="1"/>
  <c r="G3212" i="1"/>
  <c r="G3211" i="1"/>
  <c r="G3210" i="1"/>
  <c r="G3209" i="1"/>
  <c r="G3208" i="1"/>
  <c r="G3207" i="1"/>
  <c r="G3206" i="1"/>
  <c r="G3205" i="1"/>
  <c r="G3204" i="1"/>
  <c r="G3203" i="1"/>
  <c r="G3199" i="1"/>
  <c r="G3198" i="1"/>
  <c r="G3197" i="1"/>
  <c r="G3196" i="1"/>
  <c r="G3195" i="1"/>
  <c r="G3194" i="1"/>
  <c r="G3193" i="1"/>
  <c r="G3192" i="1"/>
  <c r="G3191" i="1"/>
  <c r="G3190" i="1"/>
  <c r="G3186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3" i="1"/>
  <c r="G3172" i="1"/>
  <c r="G3171" i="1"/>
  <c r="G3170" i="1"/>
  <c r="G3168" i="1" s="1"/>
  <c r="G4301" i="1" s="1"/>
  <c r="G3166" i="1"/>
  <c r="G3165" i="1"/>
  <c r="G3164" i="1"/>
  <c r="G3163" i="1"/>
  <c r="G3162" i="1"/>
  <c r="G3158" i="1"/>
  <c r="G3157" i="1"/>
  <c r="G3156" i="1"/>
  <c r="G3155" i="1"/>
  <c r="G3151" i="1"/>
  <c r="G3150" i="1"/>
  <c r="G3149" i="1"/>
  <c r="G3148" i="1"/>
  <c r="G3147" i="1"/>
  <c r="G3146" i="1"/>
  <c r="G3145" i="1"/>
  <c r="G3144" i="1"/>
  <c r="G3143" i="1"/>
  <c r="G3142" i="1"/>
  <c r="G3141" i="1"/>
  <c r="G3140" i="1"/>
  <c r="G3139" i="1"/>
  <c r="G3138" i="1"/>
  <c r="G3137" i="1"/>
  <c r="G3136" i="1"/>
  <c r="G3135" i="1"/>
  <c r="G3134" i="1"/>
  <c r="G3130" i="1"/>
  <c r="G3129" i="1"/>
  <c r="G3128" i="1"/>
  <c r="G3127" i="1"/>
  <c r="G3126" i="1"/>
  <c r="G3125" i="1"/>
  <c r="G3124" i="1"/>
  <c r="G3123" i="1"/>
  <c r="G3122" i="1"/>
  <c r="G3121" i="1"/>
  <c r="G3120" i="1"/>
  <c r="G3119" i="1"/>
  <c r="G3118" i="1"/>
  <c r="G3117" i="1"/>
  <c r="G3116" i="1"/>
  <c r="G3115" i="1"/>
  <c r="G3114" i="1"/>
  <c r="G3113" i="1"/>
  <c r="G3109" i="1"/>
  <c r="G3108" i="1"/>
  <c r="G3107" i="1"/>
  <c r="G3106" i="1"/>
  <c r="G3105" i="1"/>
  <c r="G3104" i="1"/>
  <c r="G3103" i="1"/>
  <c r="G3102" i="1"/>
  <c r="G3101" i="1"/>
  <c r="G3100" i="1"/>
  <c r="G3099" i="1"/>
  <c r="G3098" i="1"/>
  <c r="G3097" i="1"/>
  <c r="G3096" i="1"/>
  <c r="G3095" i="1"/>
  <c r="G3094" i="1"/>
  <c r="G3093" i="1"/>
  <c r="G3089" i="1"/>
  <c r="G3088" i="1"/>
  <c r="G3087" i="1"/>
  <c r="G3086" i="1"/>
  <c r="G3085" i="1"/>
  <c r="G3084" i="1"/>
  <c r="G3083" i="1"/>
  <c r="G3079" i="1"/>
  <c r="G3078" i="1"/>
  <c r="G3077" i="1"/>
  <c r="G3076" i="1"/>
  <c r="G3075" i="1"/>
  <c r="G3074" i="1"/>
  <c r="G3073" i="1"/>
  <c r="G3072" i="1"/>
  <c r="G3071" i="1"/>
  <c r="G3070" i="1"/>
  <c r="G3069" i="1"/>
  <c r="G3068" i="1"/>
  <c r="G3067" i="1"/>
  <c r="G3066" i="1"/>
  <c r="G3065" i="1"/>
  <c r="G3064" i="1"/>
  <c r="G3063" i="1"/>
  <c r="G3062" i="1"/>
  <c r="G3058" i="1"/>
  <c r="G3057" i="1"/>
  <c r="G3056" i="1"/>
  <c r="G3055" i="1"/>
  <c r="G3054" i="1"/>
  <c r="G3053" i="1"/>
  <c r="G3052" i="1"/>
  <c r="G3051" i="1"/>
  <c r="G3050" i="1"/>
  <c r="G3046" i="1" s="1"/>
  <c r="G4293" i="1" s="1"/>
  <c r="G3049" i="1"/>
  <c r="G3048" i="1"/>
  <c r="G3044" i="1"/>
  <c r="G3043" i="1"/>
  <c r="G3042" i="1"/>
  <c r="G3041" i="1"/>
  <c r="G3040" i="1"/>
  <c r="G3039" i="1"/>
  <c r="G3038" i="1"/>
  <c r="G3037" i="1"/>
  <c r="G3036" i="1"/>
  <c r="G3035" i="1"/>
  <c r="G3034" i="1"/>
  <c r="G3033" i="1"/>
  <c r="G3032" i="1"/>
  <c r="G3031" i="1"/>
  <c r="G3030" i="1"/>
  <c r="G3029" i="1"/>
  <c r="G3028" i="1"/>
  <c r="G3027" i="1"/>
  <c r="G3026" i="1"/>
  <c r="G3025" i="1"/>
  <c r="G3024" i="1"/>
  <c r="G3020" i="1"/>
  <c r="G3019" i="1"/>
  <c r="G3018" i="1"/>
  <c r="G3017" i="1"/>
  <c r="G3016" i="1"/>
  <c r="G3015" i="1"/>
  <c r="G3014" i="1"/>
  <c r="G3013" i="1"/>
  <c r="G3012" i="1"/>
  <c r="G3011" i="1"/>
  <c r="G3010" i="1"/>
  <c r="G3009" i="1"/>
  <c r="G3008" i="1"/>
  <c r="G3007" i="1"/>
  <c r="G3006" i="1"/>
  <c r="G3005" i="1"/>
  <c r="G3004" i="1"/>
  <c r="G3003" i="1"/>
  <c r="G3002" i="1"/>
  <c r="G3001" i="1"/>
  <c r="G3000" i="1"/>
  <c r="G2996" i="1"/>
  <c r="G2995" i="1"/>
  <c r="G2994" i="1"/>
  <c r="G2993" i="1"/>
  <c r="G2992" i="1"/>
  <c r="G2991" i="1"/>
  <c r="G2990" i="1"/>
  <c r="G2989" i="1"/>
  <c r="G2988" i="1"/>
  <c r="G2987" i="1"/>
  <c r="G2986" i="1"/>
  <c r="G2982" i="1"/>
  <c r="G2981" i="1"/>
  <c r="G2980" i="1"/>
  <c r="G2979" i="1"/>
  <c r="G2978" i="1"/>
  <c r="G2977" i="1"/>
  <c r="G2976" i="1"/>
  <c r="G2975" i="1"/>
  <c r="G2974" i="1"/>
  <c r="G2973" i="1"/>
  <c r="G2972" i="1"/>
  <c r="G2971" i="1"/>
  <c r="G2967" i="1"/>
  <c r="G2966" i="1"/>
  <c r="G2965" i="1"/>
  <c r="G2964" i="1"/>
  <c r="G2963" i="1"/>
  <c r="G2962" i="1"/>
  <c r="G2961" i="1"/>
  <c r="G2960" i="1"/>
  <c r="G2959" i="1"/>
  <c r="G2958" i="1"/>
  <c r="G2957" i="1"/>
  <c r="G2956" i="1"/>
  <c r="G2955" i="1"/>
  <c r="G2954" i="1"/>
  <c r="G2953" i="1"/>
  <c r="G2952" i="1"/>
  <c r="G2951" i="1"/>
  <c r="G2950" i="1"/>
  <c r="G2949" i="1"/>
  <c r="G2948" i="1"/>
  <c r="G2947" i="1"/>
  <c r="G2946" i="1"/>
  <c r="G2945" i="1"/>
  <c r="G2944" i="1"/>
  <c r="G2943" i="1"/>
  <c r="G2939" i="1"/>
  <c r="G2938" i="1"/>
  <c r="G2937" i="1"/>
  <c r="G2936" i="1"/>
  <c r="G2935" i="1"/>
  <c r="G2934" i="1"/>
  <c r="G2933" i="1"/>
  <c r="G2932" i="1"/>
  <c r="G2931" i="1"/>
  <c r="G2927" i="1"/>
  <c r="G2926" i="1"/>
  <c r="G2925" i="1"/>
  <c r="G2924" i="1"/>
  <c r="G2923" i="1"/>
  <c r="G2922" i="1"/>
  <c r="G2921" i="1"/>
  <c r="G2920" i="1"/>
  <c r="G2919" i="1"/>
  <c r="G2918" i="1"/>
  <c r="G2917" i="1"/>
  <c r="G2916" i="1"/>
  <c r="G2915" i="1"/>
  <c r="G2914" i="1"/>
  <c r="G2913" i="1"/>
  <c r="G2912" i="1"/>
  <c r="G2911" i="1"/>
  <c r="G2910" i="1"/>
  <c r="G2909" i="1"/>
  <c r="G2908" i="1"/>
  <c r="G2907" i="1"/>
  <c r="G2903" i="1"/>
  <c r="G2902" i="1"/>
  <c r="G2901" i="1"/>
  <c r="G2900" i="1"/>
  <c r="G2899" i="1"/>
  <c r="G2898" i="1"/>
  <c r="G2897" i="1"/>
  <c r="G2896" i="1"/>
  <c r="G2895" i="1"/>
  <c r="G2894" i="1"/>
  <c r="G2893" i="1"/>
  <c r="G2892" i="1"/>
  <c r="G2891" i="1"/>
  <c r="G2887" i="1"/>
  <c r="G2886" i="1"/>
  <c r="G2885" i="1"/>
  <c r="G2884" i="1"/>
  <c r="G2883" i="1"/>
  <c r="G2882" i="1"/>
  <c r="G2881" i="1"/>
  <c r="G2880" i="1"/>
  <c r="G2879" i="1"/>
  <c r="G2878" i="1"/>
  <c r="G2877" i="1"/>
  <c r="G2876" i="1"/>
  <c r="G2868" i="1"/>
  <c r="G2867" i="1"/>
  <c r="G2866" i="1"/>
  <c r="G2865" i="1"/>
  <c r="G2864" i="1"/>
  <c r="G2863" i="1"/>
  <c r="G2862" i="1"/>
  <c r="G2861" i="1"/>
  <c r="G2860" i="1"/>
  <c r="G2859" i="1"/>
  <c r="G2858" i="1"/>
  <c r="G2857" i="1"/>
  <c r="G2856" i="1"/>
  <c r="G2855" i="1"/>
  <c r="G2854" i="1"/>
  <c r="G2853" i="1"/>
  <c r="G2852" i="1"/>
  <c r="G2851" i="1"/>
  <c r="G2850" i="1"/>
  <c r="G2849" i="1"/>
  <c r="G2848" i="1"/>
  <c r="G2847" i="1"/>
  <c r="G2846" i="1"/>
  <c r="G2840" i="1"/>
  <c r="G2839" i="1"/>
  <c r="G2838" i="1"/>
  <c r="G2837" i="1"/>
  <c r="G2836" i="1"/>
  <c r="G2835" i="1"/>
  <c r="G2834" i="1"/>
  <c r="G2833" i="1"/>
  <c r="G2832" i="1"/>
  <c r="G2828" i="1"/>
  <c r="G2827" i="1"/>
  <c r="G2826" i="1"/>
  <c r="G2825" i="1"/>
  <c r="G2824" i="1"/>
  <c r="G2823" i="1"/>
  <c r="G2822" i="1"/>
  <c r="G2821" i="1"/>
  <c r="G2815" i="1"/>
  <c r="G2814" i="1"/>
  <c r="G2813" i="1"/>
  <c r="G2812" i="1"/>
  <c r="G2811" i="1"/>
  <c r="G2810" i="1"/>
  <c r="G2809" i="1"/>
  <c r="G2808" i="1"/>
  <c r="G2807" i="1"/>
  <c r="G2806" i="1"/>
  <c r="G2805" i="1"/>
  <c r="G2804" i="1"/>
  <c r="G2803" i="1"/>
  <c r="G2802" i="1"/>
  <c r="G2801" i="1"/>
  <c r="G2800" i="1"/>
  <c r="G2799" i="1"/>
  <c r="G2793" i="1"/>
  <c r="G2792" i="1"/>
  <c r="G2791" i="1"/>
  <c r="G2790" i="1"/>
  <c r="G2789" i="1"/>
  <c r="G2788" i="1"/>
  <c r="G2787" i="1"/>
  <c r="G2786" i="1"/>
  <c r="G2785" i="1"/>
  <c r="G2784" i="1"/>
  <c r="G2783" i="1"/>
  <c r="G2782" i="1"/>
  <c r="G2781" i="1"/>
  <c r="G2780" i="1"/>
  <c r="G2779" i="1"/>
  <c r="G2778" i="1"/>
  <c r="G2777" i="1"/>
  <c r="G2776" i="1"/>
  <c r="G2775" i="1"/>
  <c r="G2769" i="1"/>
  <c r="G2768" i="1"/>
  <c r="G2767" i="1"/>
  <c r="G2766" i="1"/>
  <c r="G2765" i="1"/>
  <c r="G2764" i="1"/>
  <c r="G2763" i="1"/>
  <c r="G2762" i="1"/>
  <c r="G2761" i="1"/>
  <c r="G2760" i="1"/>
  <c r="G2759" i="1"/>
  <c r="G2758" i="1"/>
  <c r="G2757" i="1"/>
  <c r="G2756" i="1"/>
  <c r="G2755" i="1"/>
  <c r="G2754" i="1"/>
  <c r="G2753" i="1"/>
  <c r="G2752" i="1"/>
  <c r="G2751" i="1"/>
  <c r="G2745" i="1"/>
  <c r="G2744" i="1"/>
  <c r="G2743" i="1"/>
  <c r="G2742" i="1"/>
  <c r="G2741" i="1"/>
  <c r="G2740" i="1"/>
  <c r="G2739" i="1"/>
  <c r="G2738" i="1"/>
  <c r="G2737" i="1"/>
  <c r="G2736" i="1"/>
  <c r="G2735" i="1"/>
  <c r="G2734" i="1"/>
  <c r="G2733" i="1"/>
  <c r="G2732" i="1"/>
  <c r="G2731" i="1"/>
  <c r="G2730" i="1"/>
  <c r="G2729" i="1"/>
  <c r="G2728" i="1"/>
  <c r="G2727" i="1"/>
  <c r="G2721" i="1"/>
  <c r="G2720" i="1"/>
  <c r="G2719" i="1"/>
  <c r="G2718" i="1"/>
  <c r="G2717" i="1"/>
  <c r="G2716" i="1"/>
  <c r="G2715" i="1"/>
  <c r="G2714" i="1"/>
  <c r="G2713" i="1"/>
  <c r="G2712" i="1"/>
  <c r="G2711" i="1"/>
  <c r="G2710" i="1"/>
  <c r="G2709" i="1"/>
  <c r="G2708" i="1"/>
  <c r="G2707" i="1"/>
  <c r="G2706" i="1"/>
  <c r="G2705" i="1"/>
  <c r="G2704" i="1"/>
  <c r="G2703" i="1"/>
  <c r="G2701" i="1" s="1"/>
  <c r="G2697" i="1"/>
  <c r="G2696" i="1"/>
  <c r="G2695" i="1"/>
  <c r="G2694" i="1"/>
  <c r="G2693" i="1"/>
  <c r="G2692" i="1"/>
  <c r="G2691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3" i="1"/>
  <c r="G2672" i="1"/>
  <c r="G2671" i="1"/>
  <c r="G2670" i="1"/>
  <c r="G2669" i="1"/>
  <c r="G2668" i="1"/>
  <c r="G2667" i="1"/>
  <c r="G2666" i="1"/>
  <c r="G2665" i="1"/>
  <c r="G2664" i="1"/>
  <c r="G2663" i="1"/>
  <c r="G2662" i="1"/>
  <c r="G2661" i="1"/>
  <c r="G2660" i="1"/>
  <c r="G2659" i="1"/>
  <c r="G2658" i="1"/>
  <c r="G2657" i="1"/>
  <c r="G2656" i="1"/>
  <c r="G2650" i="1"/>
  <c r="G2649" i="1"/>
  <c r="G2648" i="1"/>
  <c r="G2647" i="1"/>
  <c r="G2646" i="1"/>
  <c r="G2645" i="1"/>
  <c r="G2644" i="1"/>
  <c r="G2643" i="1"/>
  <c r="G2642" i="1"/>
  <c r="G2641" i="1"/>
  <c r="G2640" i="1"/>
  <c r="G2639" i="1"/>
  <c r="G2638" i="1"/>
  <c r="G2637" i="1"/>
  <c r="G2636" i="1"/>
  <c r="G2635" i="1"/>
  <c r="G2634" i="1"/>
  <c r="G2633" i="1"/>
  <c r="G2632" i="1"/>
  <c r="G2630" i="1" s="1"/>
  <c r="G2626" i="1"/>
  <c r="G2625" i="1"/>
  <c r="G2624" i="1"/>
  <c r="G2623" i="1"/>
  <c r="G2622" i="1"/>
  <c r="G2621" i="1"/>
  <c r="G2620" i="1"/>
  <c r="G2619" i="1"/>
  <c r="G2618" i="1"/>
  <c r="G2617" i="1"/>
  <c r="G2616" i="1"/>
  <c r="G2615" i="1"/>
  <c r="G2614" i="1"/>
  <c r="G2613" i="1"/>
  <c r="G2612" i="1"/>
  <c r="G2611" i="1"/>
  <c r="G2610" i="1"/>
  <c r="G2609" i="1"/>
  <c r="G2608" i="1"/>
  <c r="G2602" i="1"/>
  <c r="G2601" i="1"/>
  <c r="G2600" i="1"/>
  <c r="G2599" i="1"/>
  <c r="G2598" i="1"/>
  <c r="G2597" i="1"/>
  <c r="G2596" i="1"/>
  <c r="G2595" i="1"/>
  <c r="G2594" i="1"/>
  <c r="G2593" i="1"/>
  <c r="G2592" i="1"/>
  <c r="G2591" i="1"/>
  <c r="G2590" i="1"/>
  <c r="G2589" i="1"/>
  <c r="G2588" i="1"/>
  <c r="G2587" i="1"/>
  <c r="G2586" i="1"/>
  <c r="G2580" i="1"/>
  <c r="G2579" i="1"/>
  <c r="G2578" i="1"/>
  <c r="G2577" i="1"/>
  <c r="G2576" i="1"/>
  <c r="G2575" i="1"/>
  <c r="G2574" i="1"/>
  <c r="G2573" i="1"/>
  <c r="G2572" i="1"/>
  <c r="G2571" i="1"/>
  <c r="G2570" i="1"/>
  <c r="G2569" i="1"/>
  <c r="G2568" i="1"/>
  <c r="G2567" i="1"/>
  <c r="G2566" i="1"/>
  <c r="G2565" i="1"/>
  <c r="G2564" i="1"/>
  <c r="G2563" i="1"/>
  <c r="G2562" i="1"/>
  <c r="G2554" i="1"/>
  <c r="G2553" i="1"/>
  <c r="G2552" i="1"/>
  <c r="G2551" i="1"/>
  <c r="G2550" i="1"/>
  <c r="G2549" i="1"/>
  <c r="G2548" i="1"/>
  <c r="G2547" i="1"/>
  <c r="G2546" i="1"/>
  <c r="G2541" i="1" s="1"/>
  <c r="G4269" i="1" s="1"/>
  <c r="G2545" i="1"/>
  <c r="G2544" i="1"/>
  <c r="G2543" i="1"/>
  <c r="G2536" i="1"/>
  <c r="G4268" i="1" s="1"/>
  <c r="G2539" i="1"/>
  <c r="G2538" i="1"/>
  <c r="G2534" i="1"/>
  <c r="G2533" i="1"/>
  <c r="G2532" i="1"/>
  <c r="G2530" i="1" s="1"/>
  <c r="G4267" i="1" s="1"/>
  <c r="G2528" i="1"/>
  <c r="G2526" i="1" s="1"/>
  <c r="G4266" i="1" s="1"/>
  <c r="G2524" i="1"/>
  <c r="G2522" i="1" s="1"/>
  <c r="G4265" i="1" s="1"/>
  <c r="G2520" i="1"/>
  <c r="G2519" i="1"/>
  <c r="G2518" i="1"/>
  <c r="G2517" i="1"/>
  <c r="G2516" i="1"/>
  <c r="G2515" i="1"/>
  <c r="G2514" i="1"/>
  <c r="G2512" i="1" s="1"/>
  <c r="G4264" i="1" s="1"/>
  <c r="G2507" i="1"/>
  <c r="G4263" i="1" s="1"/>
  <c r="G2510" i="1"/>
  <c r="G2509" i="1"/>
  <c r="G2503" i="1"/>
  <c r="G2500" i="1" s="1"/>
  <c r="G4262" i="1" s="1"/>
  <c r="G2502" i="1"/>
  <c r="G2498" i="1"/>
  <c r="G2496" i="1" s="1"/>
  <c r="G4261" i="1" s="1"/>
  <c r="G2494" i="1"/>
  <c r="G2492" i="1" s="1"/>
  <c r="G4260" i="1" s="1"/>
  <c r="G2490" i="1"/>
  <c r="G2489" i="1"/>
  <c r="G2488" i="1"/>
  <c r="G2487" i="1"/>
  <c r="G2486" i="1"/>
  <c r="G2485" i="1"/>
  <c r="G2484" i="1"/>
  <c r="G2480" i="1"/>
  <c r="G2479" i="1"/>
  <c r="G2473" i="1"/>
  <c r="G2472" i="1"/>
  <c r="G2471" i="1"/>
  <c r="G2470" i="1"/>
  <c r="G2469" i="1"/>
  <c r="G2468" i="1"/>
  <c r="G2467" i="1"/>
  <c r="G2466" i="1"/>
  <c r="G2465" i="1"/>
  <c r="G2464" i="1"/>
  <c r="G2463" i="1"/>
  <c r="G2462" i="1"/>
  <c r="G2461" i="1"/>
  <c r="G2460" i="1"/>
  <c r="G2459" i="1"/>
  <c r="G2451" i="1"/>
  <c r="G4256" i="1" s="1"/>
  <c r="G2453" i="1"/>
  <c r="G2449" i="1"/>
  <c r="G2448" i="1"/>
  <c r="G2447" i="1"/>
  <c r="G2446" i="1"/>
  <c r="G2442" i="1"/>
  <c r="G2440" i="1" s="1"/>
  <c r="G4254" i="1" s="1"/>
  <c r="G2436" i="1"/>
  <c r="G4253" i="1" s="1"/>
  <c r="G2438" i="1"/>
  <c r="G2434" i="1"/>
  <c r="G2433" i="1"/>
  <c r="G2432" i="1"/>
  <c r="G2431" i="1"/>
  <c r="G2430" i="1"/>
  <c r="G2429" i="1"/>
  <c r="G2425" i="1"/>
  <c r="G2424" i="1"/>
  <c r="G2416" i="1"/>
  <c r="G2415" i="1"/>
  <c r="G2411" i="1"/>
  <c r="G2410" i="1"/>
  <c r="G2409" i="1"/>
  <c r="G2408" i="1"/>
  <c r="G2407" i="1"/>
  <c r="G2401" i="1"/>
  <c r="G4248" i="1" s="1"/>
  <c r="G2403" i="1"/>
  <c r="G2399" i="1"/>
  <c r="G2398" i="1"/>
  <c r="G2397" i="1"/>
  <c r="G2396" i="1"/>
  <c r="G2392" i="1"/>
  <c r="G2391" i="1"/>
  <c r="G2385" i="1"/>
  <c r="G2384" i="1"/>
  <c r="G2383" i="1"/>
  <c r="G2379" i="1"/>
  <c r="G2375" i="1" s="1"/>
  <c r="G4244" i="1" s="1"/>
  <c r="G2378" i="1"/>
  <c r="G2377" i="1"/>
  <c r="G2373" i="1"/>
  <c r="G2371" i="1" s="1"/>
  <c r="G4243" i="1" s="1"/>
  <c r="G2369" i="1"/>
  <c r="G2368" i="1"/>
  <c r="G2367" i="1"/>
  <c r="G2366" i="1"/>
  <c r="G2365" i="1"/>
  <c r="G2364" i="1"/>
  <c r="G2360" i="1"/>
  <c r="G2359" i="1"/>
  <c r="G2353" i="1"/>
  <c r="G2352" i="1"/>
  <c r="G2351" i="1"/>
  <c r="G2350" i="1"/>
  <c r="G2348" i="1" s="1"/>
  <c r="G4240" i="1" s="1"/>
  <c r="G2346" i="1"/>
  <c r="G2345" i="1"/>
  <c r="G2344" i="1"/>
  <c r="G2339" i="1" s="1"/>
  <c r="G4239" i="1" s="1"/>
  <c r="G2343" i="1"/>
  <c r="G2342" i="1"/>
  <c r="G2341" i="1"/>
  <c r="G2337" i="1"/>
  <c r="G2336" i="1"/>
  <c r="G2335" i="1"/>
  <c r="G2331" i="1"/>
  <c r="G2330" i="1"/>
  <c r="G2329" i="1"/>
  <c r="G2328" i="1"/>
  <c r="G2327" i="1"/>
  <c r="G2326" i="1"/>
  <c r="G2324" i="1" s="1"/>
  <c r="G4237" i="1" s="1"/>
  <c r="G2322" i="1"/>
  <c r="G2319" i="1" s="1"/>
  <c r="G2321" i="1"/>
  <c r="G2315" i="1"/>
  <c r="G2314" i="1"/>
  <c r="G2313" i="1"/>
  <c r="G2312" i="1"/>
  <c r="G2308" i="1"/>
  <c r="G2307" i="1"/>
  <c r="G2306" i="1"/>
  <c r="G2305" i="1"/>
  <c r="G2304" i="1"/>
  <c r="G2303" i="1"/>
  <c r="G2301" i="1" s="1"/>
  <c r="G4234" i="1" s="1"/>
  <c r="G2299" i="1"/>
  <c r="G2297" i="1" s="1"/>
  <c r="G4233" i="1" s="1"/>
  <c r="G2295" i="1"/>
  <c r="G2294" i="1"/>
  <c r="G2293" i="1"/>
  <c r="G2292" i="1"/>
  <c r="G2291" i="1"/>
  <c r="G2290" i="1"/>
  <c r="G2283" i="1"/>
  <c r="G4231" i="1" s="1"/>
  <c r="G2286" i="1"/>
  <c r="G2285" i="1"/>
  <c r="G2279" i="1"/>
  <c r="G2278" i="1"/>
  <c r="G2277" i="1"/>
  <c r="G2276" i="1"/>
  <c r="G2272" i="1"/>
  <c r="G2271" i="1"/>
  <c r="G2270" i="1"/>
  <c r="G2269" i="1"/>
  <c r="G2265" i="1"/>
  <c r="G2263" i="1" s="1"/>
  <c r="G4228" i="1" s="1"/>
  <c r="G2261" i="1"/>
  <c r="G2260" i="1"/>
  <c r="G2259" i="1"/>
  <c r="G2258" i="1"/>
  <c r="G2254" i="1" s="1"/>
  <c r="G4227" i="1" s="1"/>
  <c r="G2257" i="1"/>
  <c r="G2256" i="1"/>
  <c r="G2252" i="1"/>
  <c r="G2249" i="1" s="1"/>
  <c r="G2251" i="1"/>
  <c r="G2245" i="1"/>
  <c r="G2244" i="1"/>
  <c r="G2243" i="1"/>
  <c r="G2242" i="1"/>
  <c r="G2238" i="1"/>
  <c r="G2237" i="1"/>
  <c r="G2236" i="1"/>
  <c r="G2235" i="1"/>
  <c r="G2233" i="1" s="1"/>
  <c r="G4224" i="1" s="1"/>
  <c r="G2229" i="1"/>
  <c r="G4223" i="1" s="1"/>
  <c r="G2231" i="1"/>
  <c r="G2227" i="1"/>
  <c r="G2226" i="1"/>
  <c r="G2225" i="1"/>
  <c r="G2224" i="1"/>
  <c r="G2223" i="1"/>
  <c r="G2222" i="1"/>
  <c r="G2218" i="1"/>
  <c r="G2217" i="1"/>
  <c r="G2211" i="1"/>
  <c r="G2209" i="1" s="1"/>
  <c r="G4220" i="1" s="1"/>
  <c r="G2207" i="1"/>
  <c r="G2206" i="1"/>
  <c r="G2205" i="1"/>
  <c r="G2204" i="1"/>
  <c r="G2203" i="1"/>
  <c r="G2199" i="1"/>
  <c r="G2198" i="1"/>
  <c r="G2192" i="1"/>
  <c r="G2191" i="1"/>
  <c r="G2190" i="1"/>
  <c r="G2189" i="1"/>
  <c r="G2188" i="1"/>
  <c r="G2184" i="1"/>
  <c r="G2183" i="1"/>
  <c r="G2182" i="1"/>
  <c r="G2181" i="1"/>
  <c r="G2177" i="1"/>
  <c r="G2175" i="1" s="1"/>
  <c r="G4215" i="1" s="1"/>
  <c r="G2173" i="1"/>
  <c r="G2172" i="1"/>
  <c r="G2171" i="1"/>
  <c r="G2170" i="1"/>
  <c r="G2169" i="1"/>
  <c r="G2168" i="1"/>
  <c r="G2167" i="1"/>
  <c r="G2166" i="1"/>
  <c r="G2162" i="1"/>
  <c r="G2159" i="1" s="1"/>
  <c r="G2161" i="1"/>
  <c r="G2155" i="1"/>
  <c r="G2154" i="1"/>
  <c r="G2153" i="1"/>
  <c r="G2149" i="1" s="1"/>
  <c r="G4212" i="1" s="1"/>
  <c r="G2152" i="1"/>
  <c r="G2151" i="1"/>
  <c r="G2147" i="1"/>
  <c r="G2146" i="1"/>
  <c r="G2145" i="1"/>
  <c r="G2144" i="1"/>
  <c r="G2140" i="1"/>
  <c r="G2139" i="1"/>
  <c r="G2135" i="1"/>
  <c r="G2134" i="1"/>
  <c r="G2133" i="1"/>
  <c r="G2132" i="1"/>
  <c r="G2131" i="1"/>
  <c r="G2130" i="1"/>
  <c r="G2129" i="1"/>
  <c r="G2128" i="1"/>
  <c r="G2124" i="1"/>
  <c r="G2123" i="1"/>
  <c r="G2117" i="1"/>
  <c r="G2116" i="1"/>
  <c r="G2115" i="1"/>
  <c r="G2114" i="1"/>
  <c r="G2113" i="1"/>
  <c r="G2109" i="1"/>
  <c r="G2108" i="1"/>
  <c r="G2107" i="1"/>
  <c r="G2106" i="1"/>
  <c r="G2103" i="1" s="1"/>
  <c r="G4206" i="1" s="1"/>
  <c r="G2105" i="1"/>
  <c r="G2101" i="1"/>
  <c r="G2099" i="1" s="1"/>
  <c r="G4205" i="1" s="1"/>
  <c r="G2097" i="1"/>
  <c r="G2096" i="1"/>
  <c r="G2095" i="1"/>
  <c r="G2094" i="1"/>
  <c r="G2093" i="1"/>
  <c r="G2092" i="1"/>
  <c r="G2090" i="1" s="1"/>
  <c r="G4204" i="1" s="1"/>
  <c r="G2088" i="1"/>
  <c r="G2087" i="1"/>
  <c r="G2085" i="1" s="1"/>
  <c r="G4203" i="1" s="1"/>
  <c r="G2081" i="1"/>
  <c r="G2080" i="1"/>
  <c r="G2079" i="1"/>
  <c r="G2078" i="1"/>
  <c r="G2074" i="1"/>
  <c r="G2073" i="1"/>
  <c r="G2072" i="1"/>
  <c r="G2071" i="1"/>
  <c r="G2070" i="1"/>
  <c r="G2066" i="1"/>
  <c r="G2063" i="1" s="1"/>
  <c r="G4200" i="1" s="1"/>
  <c r="G2065" i="1"/>
  <c r="G2061" i="1"/>
  <c r="G2060" i="1"/>
  <c r="G2059" i="1"/>
  <c r="G2058" i="1"/>
  <c r="G2057" i="1"/>
  <c r="G2056" i="1"/>
  <c r="G2049" i="1"/>
  <c r="G4198" i="1" s="1"/>
  <c r="G2052" i="1"/>
  <c r="G2051" i="1"/>
  <c r="G2045" i="1"/>
  <c r="G2044" i="1"/>
  <c r="G2043" i="1"/>
  <c r="G2042" i="1"/>
  <c r="G2041" i="1"/>
  <c r="G2037" i="1"/>
  <c r="G2036" i="1"/>
  <c r="G2035" i="1"/>
  <c r="G2034" i="1"/>
  <c r="G2033" i="1"/>
  <c r="G2032" i="1"/>
  <c r="G2028" i="1"/>
  <c r="G2027" i="1"/>
  <c r="G2023" i="1"/>
  <c r="G2022" i="1"/>
  <c r="G2021" i="1"/>
  <c r="G2020" i="1"/>
  <c r="G2019" i="1"/>
  <c r="G2018" i="1"/>
  <c r="G2014" i="1"/>
  <c r="G2011" i="1" s="1"/>
  <c r="G2013" i="1"/>
  <c r="G2007" i="1"/>
  <c r="G2006" i="1"/>
  <c r="G2005" i="1"/>
  <c r="G2001" i="1" s="1"/>
  <c r="G4192" i="1" s="1"/>
  <c r="G2004" i="1"/>
  <c r="G2003" i="1"/>
  <c r="G1999" i="1"/>
  <c r="G1998" i="1"/>
  <c r="G1997" i="1"/>
  <c r="G1996" i="1"/>
  <c r="G1992" i="1"/>
  <c r="G1990" i="1" s="1"/>
  <c r="G4190" i="1" s="1"/>
  <c r="G1988" i="1"/>
  <c r="G1987" i="1"/>
  <c r="G1986" i="1"/>
  <c r="G1985" i="1"/>
  <c r="G1984" i="1"/>
  <c r="G1983" i="1"/>
  <c r="G1982" i="1"/>
  <c r="G1978" i="1"/>
  <c r="G1977" i="1"/>
  <c r="G1975" i="1" s="1"/>
  <c r="G4188" i="1" s="1"/>
  <c r="G1971" i="1"/>
  <c r="G1970" i="1"/>
  <c r="G1969" i="1"/>
  <c r="G1965" i="1"/>
  <c r="G1964" i="1"/>
  <c r="G1963" i="1"/>
  <c r="G1957" i="1"/>
  <c r="G4185" i="1" s="1"/>
  <c r="G1959" i="1"/>
  <c r="G1955" i="1"/>
  <c r="G1954" i="1"/>
  <c r="G1953" i="1"/>
  <c r="G1952" i="1"/>
  <c r="G1948" i="1"/>
  <c r="G1947" i="1"/>
  <c r="G1945" i="1" s="1"/>
  <c r="G4183" i="1" s="1"/>
  <c r="G1941" i="1"/>
  <c r="G1940" i="1"/>
  <c r="G1939" i="1"/>
  <c r="G1938" i="1"/>
  <c r="G1937" i="1"/>
  <c r="G1935" i="1" s="1"/>
  <c r="G4182" i="1" s="1"/>
  <c r="G1933" i="1"/>
  <c r="G1932" i="1"/>
  <c r="G1931" i="1"/>
  <c r="G1930" i="1"/>
  <c r="G1926" i="1"/>
  <c r="G1924" i="1" s="1"/>
  <c r="G4180" i="1" s="1"/>
  <c r="G1922" i="1"/>
  <c r="G1921" i="1"/>
  <c r="G1920" i="1"/>
  <c r="G1919" i="1"/>
  <c r="G1918" i="1"/>
  <c r="G1917" i="1"/>
  <c r="G1915" i="1" s="1"/>
  <c r="G4179" i="1" s="1"/>
  <c r="G1913" i="1"/>
  <c r="G1912" i="1"/>
  <c r="G1910" i="1" s="1"/>
  <c r="G4178" i="1" s="1"/>
  <c r="G1906" i="1"/>
  <c r="G1904" i="1" s="1"/>
  <c r="G4177" i="1" s="1"/>
  <c r="G1902" i="1"/>
  <c r="G1901" i="1"/>
  <c r="G1900" i="1"/>
  <c r="G1896" i="1"/>
  <c r="G1895" i="1"/>
  <c r="G1894" i="1"/>
  <c r="G1893" i="1"/>
  <c r="G1892" i="1"/>
  <c r="G1891" i="1"/>
  <c r="G1890" i="1"/>
  <c r="G1889" i="1"/>
  <c r="G1885" i="1"/>
  <c r="G1884" i="1"/>
  <c r="G1878" i="1"/>
  <c r="G1877" i="1"/>
  <c r="G1876" i="1"/>
  <c r="G1875" i="1"/>
  <c r="G1874" i="1"/>
  <c r="G1870" i="1"/>
  <c r="G1869" i="1"/>
  <c r="G1868" i="1"/>
  <c r="G1867" i="1"/>
  <c r="G1863" i="1"/>
  <c r="G1861" i="1" s="1"/>
  <c r="G4171" i="1" s="1"/>
  <c r="G1859" i="1"/>
  <c r="G1858" i="1"/>
  <c r="G1857" i="1"/>
  <c r="G1856" i="1"/>
  <c r="G1855" i="1"/>
  <c r="G1852" i="1" s="1"/>
  <c r="G4170" i="1" s="1"/>
  <c r="G1854" i="1"/>
  <c r="G1850" i="1"/>
  <c r="G1849" i="1"/>
  <c r="G1847" i="1" s="1"/>
  <c r="G1843" i="1"/>
  <c r="G1842" i="1"/>
  <c r="G1841" i="1"/>
  <c r="G1840" i="1"/>
  <c r="G1839" i="1"/>
  <c r="G1835" i="1"/>
  <c r="G1834" i="1"/>
  <c r="G1833" i="1"/>
  <c r="G1830" i="1" s="1"/>
  <c r="G4167" i="1" s="1"/>
  <c r="G1832" i="1"/>
  <c r="G1828" i="1"/>
  <c r="G1826" i="1" s="1"/>
  <c r="G4166" i="1" s="1"/>
  <c r="G1824" i="1"/>
  <c r="G1823" i="1"/>
  <c r="G1822" i="1"/>
  <c r="G1821" i="1"/>
  <c r="G1820" i="1"/>
  <c r="G1819" i="1"/>
  <c r="G1815" i="1"/>
  <c r="G1814" i="1"/>
  <c r="G1812" i="1" s="1"/>
  <c r="G1808" i="1"/>
  <c r="G1807" i="1"/>
  <c r="G1806" i="1"/>
  <c r="G1802" i="1"/>
  <c r="G1801" i="1"/>
  <c r="G1800" i="1"/>
  <c r="G1799" i="1"/>
  <c r="G1793" i="1"/>
  <c r="G4161" i="1" s="1"/>
  <c r="G1795" i="1"/>
  <c r="G1791" i="1"/>
  <c r="G1790" i="1"/>
  <c r="G1789" i="1"/>
  <c r="G1788" i="1"/>
  <c r="G1784" i="1"/>
  <c r="G1781" i="1" s="1"/>
  <c r="G1783" i="1"/>
  <c r="G1777" i="1"/>
  <c r="G1776" i="1"/>
  <c r="G1775" i="1"/>
  <c r="G1774" i="1"/>
  <c r="G1773" i="1"/>
  <c r="G1769" i="1"/>
  <c r="G1768" i="1"/>
  <c r="G1767" i="1"/>
  <c r="G1766" i="1"/>
  <c r="G1763" i="1" s="1"/>
  <c r="G4157" i="1" s="1"/>
  <c r="G1765" i="1"/>
  <c r="G1761" i="1"/>
  <c r="G1759" i="1" s="1"/>
  <c r="G4156" i="1" s="1"/>
  <c r="G1757" i="1"/>
  <c r="G1756" i="1"/>
  <c r="G1755" i="1"/>
  <c r="G1754" i="1"/>
  <c r="G1753" i="1"/>
  <c r="G1752" i="1"/>
  <c r="G1751" i="1"/>
  <c r="G1747" i="1"/>
  <c r="G1746" i="1"/>
  <c r="G1744" i="1" s="1"/>
  <c r="G4154" i="1" s="1"/>
  <c r="G1738" i="1"/>
  <c r="G1737" i="1"/>
  <c r="G1736" i="1"/>
  <c r="G1732" i="1"/>
  <c r="G1731" i="1"/>
  <c r="G1730" i="1"/>
  <c r="G1729" i="1"/>
  <c r="G1728" i="1"/>
  <c r="G1727" i="1"/>
  <c r="G1726" i="1"/>
  <c r="G1725" i="1"/>
  <c r="G1724" i="1"/>
  <c r="G1720" i="1"/>
  <c r="G1719" i="1"/>
  <c r="G1715" i="1"/>
  <c r="G1714" i="1"/>
  <c r="G1713" i="1"/>
  <c r="G1712" i="1"/>
  <c r="G1711" i="1"/>
  <c r="G1710" i="1"/>
  <c r="G1709" i="1"/>
  <c r="G1708" i="1"/>
  <c r="G1700" i="1"/>
  <c r="G4149" i="1" s="1"/>
  <c r="G1704" i="1"/>
  <c r="G1703" i="1"/>
  <c r="G1702" i="1"/>
  <c r="G1696" i="1"/>
  <c r="G1695" i="1"/>
  <c r="G1694" i="1"/>
  <c r="G1693" i="1"/>
  <c r="G1692" i="1"/>
  <c r="G1688" i="1"/>
  <c r="G1687" i="1"/>
  <c r="G1686" i="1"/>
  <c r="G1684" i="1" s="1"/>
  <c r="G4147" i="1" s="1"/>
  <c r="G1682" i="1"/>
  <c r="G1681" i="1"/>
  <c r="G1677" i="1"/>
  <c r="G1676" i="1"/>
  <c r="G1675" i="1"/>
  <c r="G1674" i="1"/>
  <c r="G1673" i="1"/>
  <c r="G1672" i="1"/>
  <c r="G1668" i="1"/>
  <c r="G1665" i="1" s="1"/>
  <c r="G4144" i="1" s="1"/>
  <c r="G1667" i="1"/>
  <c r="G1661" i="1"/>
  <c r="G1660" i="1"/>
  <c r="G1659" i="1"/>
  <c r="G1655" i="1"/>
  <c r="G1654" i="1"/>
  <c r="G1653" i="1"/>
  <c r="G1651" i="1" s="1"/>
  <c r="G4142" i="1" s="1"/>
  <c r="G1649" i="1"/>
  <c r="G1648" i="1"/>
  <c r="G1647" i="1"/>
  <c r="G1644" i="1" s="1"/>
  <c r="G4141" i="1" s="1"/>
  <c r="G1646" i="1"/>
  <c r="G1642" i="1"/>
  <c r="G1641" i="1"/>
  <c r="G1639" i="1" s="1"/>
  <c r="G1635" i="1"/>
  <c r="G1634" i="1"/>
  <c r="G1633" i="1"/>
  <c r="G1632" i="1"/>
  <c r="G1631" i="1"/>
  <c r="G1627" i="1"/>
  <c r="G1626" i="1"/>
  <c r="G1625" i="1"/>
  <c r="G1623" i="1" s="1"/>
  <c r="G4138" i="1" s="1"/>
  <c r="G1621" i="1"/>
  <c r="G1619" i="1" s="1"/>
  <c r="G4137" i="1" s="1"/>
  <c r="G1617" i="1"/>
  <c r="G1615" i="1" s="1"/>
  <c r="G4136" i="1" s="1"/>
  <c r="G1613" i="1"/>
  <c r="G1612" i="1"/>
  <c r="G1611" i="1"/>
  <c r="G1610" i="1"/>
  <c r="G1603" i="1"/>
  <c r="G4134" i="1" s="1"/>
  <c r="G1606" i="1"/>
  <c r="G1605" i="1"/>
  <c r="G1599" i="1"/>
  <c r="G1598" i="1"/>
  <c r="G1597" i="1"/>
  <c r="G1593" i="1" s="1"/>
  <c r="G4133" i="1" s="1"/>
  <c r="G1596" i="1"/>
  <c r="G1595" i="1"/>
  <c r="G1591" i="1"/>
  <c r="G1590" i="1"/>
  <c r="G1589" i="1"/>
  <c r="G1588" i="1"/>
  <c r="G1587" i="1"/>
  <c r="G1586" i="1"/>
  <c r="G1585" i="1"/>
  <c r="G1584" i="1"/>
  <c r="G1583" i="1"/>
  <c r="G1579" i="1"/>
  <c r="G1576" i="1" s="1"/>
  <c r="G4131" i="1" s="1"/>
  <c r="G1578" i="1"/>
  <c r="G1574" i="1"/>
  <c r="G1572" i="1" s="1"/>
  <c r="G4130" i="1" s="1"/>
  <c r="G1570" i="1"/>
  <c r="G1569" i="1"/>
  <c r="G1568" i="1"/>
  <c r="G1567" i="1"/>
  <c r="G1566" i="1"/>
  <c r="G1565" i="1"/>
  <c r="G1561" i="1"/>
  <c r="G1560" i="1"/>
  <c r="G1558" i="1" s="1"/>
  <c r="G4128" i="1" s="1"/>
  <c r="G1554" i="1"/>
  <c r="G1553" i="1"/>
  <c r="G1552" i="1"/>
  <c r="G1551" i="1"/>
  <c r="G1550" i="1"/>
  <c r="G1546" i="1"/>
  <c r="G1545" i="1"/>
  <c r="G1544" i="1"/>
  <c r="G1543" i="1"/>
  <c r="G1542" i="1"/>
  <c r="G1538" i="1"/>
  <c r="G1535" i="1" s="1"/>
  <c r="G4125" i="1" s="1"/>
  <c r="G1537" i="1"/>
  <c r="G1533" i="1"/>
  <c r="G1531" i="1" s="1"/>
  <c r="G4124" i="1" s="1"/>
  <c r="G1529" i="1"/>
  <c r="G1528" i="1"/>
  <c r="G1527" i="1"/>
  <c r="G1526" i="1"/>
  <c r="G1525" i="1"/>
  <c r="G1521" i="1"/>
  <c r="G1520" i="1"/>
  <c r="G1514" i="1"/>
  <c r="G1513" i="1"/>
  <c r="G1512" i="1"/>
  <c r="G1511" i="1"/>
  <c r="G1510" i="1"/>
  <c r="G1508" i="1" s="1"/>
  <c r="G4121" i="1" s="1"/>
  <c r="G1506" i="1"/>
  <c r="G1505" i="1"/>
  <c r="G1501" i="1"/>
  <c r="G1500" i="1"/>
  <c r="G1498" i="1" s="1"/>
  <c r="G4119" i="1" s="1"/>
  <c r="G1496" i="1"/>
  <c r="G1495" i="1"/>
  <c r="G1493" i="1" s="1"/>
  <c r="G4118" i="1" s="1"/>
  <c r="G1491" i="1"/>
  <c r="G1490" i="1"/>
  <c r="G1489" i="1"/>
  <c r="G1488" i="1"/>
  <c r="G1487" i="1"/>
  <c r="G1486" i="1"/>
  <c r="G1485" i="1"/>
  <c r="G1481" i="1"/>
  <c r="G1478" i="1" s="1"/>
  <c r="G1480" i="1"/>
  <c r="G1472" i="1"/>
  <c r="G1471" i="1"/>
  <c r="G1470" i="1"/>
  <c r="G1469" i="1"/>
  <c r="G1467" i="1" s="1"/>
  <c r="G4115" i="1" s="1"/>
  <c r="G1465" i="1"/>
  <c r="G1464" i="1"/>
  <c r="G1463" i="1"/>
  <c r="G1462" i="1"/>
  <c r="G1461" i="1"/>
  <c r="G1460" i="1"/>
  <c r="G1459" i="1"/>
  <c r="G1458" i="1"/>
  <c r="G1454" i="1" s="1"/>
  <c r="G4114" i="1" s="1"/>
  <c r="G1457" i="1"/>
  <c r="G1456" i="1"/>
  <c r="G1452" i="1"/>
  <c r="G1451" i="1"/>
  <c r="G1447" i="1"/>
  <c r="G1446" i="1"/>
  <c r="G1445" i="1"/>
  <c r="G1444" i="1"/>
  <c r="G1443" i="1"/>
  <c r="G1442" i="1"/>
  <c r="G1441" i="1"/>
  <c r="G1440" i="1"/>
  <c r="G1433" i="1"/>
  <c r="G4111" i="1" s="1"/>
  <c r="G1436" i="1"/>
  <c r="G1435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3" i="1" s="1"/>
  <c r="G4108" i="1" s="1"/>
  <c r="G1371" i="1"/>
  <c r="G1370" i="1"/>
  <c r="G1369" i="1"/>
  <c r="G1368" i="1"/>
  <c r="G1366" i="1" s="1"/>
  <c r="G4107" i="1" s="1"/>
  <c r="G1364" i="1"/>
  <c r="G1363" i="1"/>
  <c r="G1362" i="1"/>
  <c r="G1359" i="1" s="1"/>
  <c r="G4106" i="1" s="1"/>
  <c r="G1361" i="1"/>
  <c r="G1357" i="1"/>
  <c r="G1356" i="1"/>
  <c r="G1355" i="1"/>
  <c r="G1354" i="1"/>
  <c r="G1353" i="1"/>
  <c r="G1352" i="1"/>
  <c r="G1351" i="1"/>
  <c r="G1350" i="1"/>
  <c r="G1349" i="1"/>
  <c r="G1345" i="1"/>
  <c r="G1344" i="1"/>
  <c r="G1343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6" i="1"/>
  <c r="G1315" i="1"/>
  <c r="G1314" i="1"/>
  <c r="G1313" i="1"/>
  <c r="G1312" i="1"/>
  <c r="G1311" i="1"/>
  <c r="G1310" i="1"/>
  <c r="G1309" i="1"/>
  <c r="G1308" i="1"/>
  <c r="G1307" i="1"/>
  <c r="G1306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1" i="1"/>
  <c r="G1280" i="1"/>
  <c r="G1279" i="1"/>
  <c r="G1275" i="1"/>
  <c r="G1270" i="1" s="1"/>
  <c r="G4099" i="1" s="1"/>
  <c r="G1274" i="1"/>
  <c r="G1273" i="1"/>
  <c r="G1272" i="1"/>
  <c r="G1268" i="1"/>
  <c r="G1267" i="1"/>
  <c r="G1266" i="1"/>
  <c r="G1265" i="1"/>
  <c r="G1264" i="1"/>
  <c r="G1263" i="1"/>
  <c r="G1262" i="1"/>
  <c r="G1261" i="1"/>
  <c r="G1260" i="1"/>
  <c r="G1256" i="1"/>
  <c r="G1255" i="1"/>
  <c r="G1254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27" i="1"/>
  <c r="G1226" i="1"/>
  <c r="G1225" i="1"/>
  <c r="G1224" i="1"/>
  <c r="G1223" i="1"/>
  <c r="G1222" i="1"/>
  <c r="G1221" i="1"/>
  <c r="G1220" i="1"/>
  <c r="G1219" i="1"/>
  <c r="G1218" i="1"/>
  <c r="G1217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3" i="1"/>
  <c r="G1192" i="1"/>
  <c r="G1191" i="1"/>
  <c r="G1190" i="1"/>
  <c r="G1186" i="1"/>
  <c r="G1185" i="1"/>
  <c r="G1184" i="1"/>
  <c r="G1183" i="1"/>
  <c r="G1179" i="1"/>
  <c r="G1178" i="1"/>
  <c r="G1177" i="1"/>
  <c r="G1176" i="1"/>
  <c r="G1175" i="1"/>
  <c r="G1174" i="1"/>
  <c r="G1173" i="1"/>
  <c r="G1172" i="1"/>
  <c r="G1171" i="1"/>
  <c r="G1167" i="1"/>
  <c r="G1166" i="1"/>
  <c r="G1165" i="1"/>
  <c r="G1163" i="1" s="1"/>
  <c r="G4090" i="1" s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38" i="1"/>
  <c r="G1137" i="1"/>
  <c r="G1136" i="1"/>
  <c r="G1135" i="1"/>
  <c r="G1134" i="1"/>
  <c r="G1133" i="1"/>
  <c r="G1132" i="1"/>
  <c r="G1131" i="1"/>
  <c r="G1130" i="1"/>
  <c r="G1129" i="1"/>
  <c r="G1128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3" i="1"/>
  <c r="G1102" i="1"/>
  <c r="G1101" i="1"/>
  <c r="G1100" i="1"/>
  <c r="G1096" i="1"/>
  <c r="G1095" i="1"/>
  <c r="G1094" i="1"/>
  <c r="G1093" i="1"/>
  <c r="G1089" i="1"/>
  <c r="G1088" i="1"/>
  <c r="G1087" i="1"/>
  <c r="G1086" i="1"/>
  <c r="G1085" i="1"/>
  <c r="G1084" i="1"/>
  <c r="G1083" i="1"/>
  <c r="G1082" i="1"/>
  <c r="G1081" i="1"/>
  <c r="G1077" i="1"/>
  <c r="G1076" i="1"/>
  <c r="G1075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48" i="1"/>
  <c r="G1047" i="1"/>
  <c r="G1046" i="1"/>
  <c r="G1045" i="1"/>
  <c r="G1044" i="1"/>
  <c r="G1043" i="1"/>
  <c r="G1042" i="1"/>
  <c r="G1041" i="1"/>
  <c r="G1040" i="1"/>
  <c r="G1039" i="1"/>
  <c r="G1038" i="1"/>
  <c r="G1037" i="1"/>
  <c r="G1036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1" i="1"/>
  <c r="G1010" i="1"/>
  <c r="G1009" i="1"/>
  <c r="G1008" i="1"/>
  <c r="G1004" i="1"/>
  <c r="G1003" i="1"/>
  <c r="G1002" i="1"/>
  <c r="G1001" i="1"/>
  <c r="G997" i="1"/>
  <c r="G996" i="1"/>
  <c r="G995" i="1"/>
  <c r="G994" i="1"/>
  <c r="G993" i="1"/>
  <c r="G992" i="1"/>
  <c r="G991" i="1"/>
  <c r="G990" i="1"/>
  <c r="G989" i="1"/>
  <c r="G981" i="1"/>
  <c r="G4076" i="1" s="1"/>
  <c r="G985" i="1"/>
  <c r="G984" i="1"/>
  <c r="G983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6" i="1"/>
  <c r="G955" i="1"/>
  <c r="G954" i="1"/>
  <c r="G953" i="1"/>
  <c r="G952" i="1"/>
  <c r="G951" i="1"/>
  <c r="G950" i="1"/>
  <c r="G949" i="1"/>
  <c r="G948" i="1"/>
  <c r="G947" i="1"/>
  <c r="G946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2" i="1"/>
  <c r="G921" i="1"/>
  <c r="G920" i="1"/>
  <c r="G919" i="1"/>
  <c r="G915" i="1"/>
  <c r="G914" i="1"/>
  <c r="G913" i="1"/>
  <c r="G912" i="1"/>
  <c r="G908" i="1"/>
  <c r="G907" i="1"/>
  <c r="G906" i="1"/>
  <c r="G905" i="1"/>
  <c r="G904" i="1"/>
  <c r="G903" i="1"/>
  <c r="G902" i="1"/>
  <c r="G901" i="1"/>
  <c r="G900" i="1"/>
  <c r="G896" i="1"/>
  <c r="G895" i="1"/>
  <c r="G894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0" i="1"/>
  <c r="G868" i="1" s="1"/>
  <c r="G4067" i="1" s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49" i="1"/>
  <c r="G847" i="1" s="1"/>
  <c r="G4065" i="1" s="1"/>
  <c r="G845" i="1"/>
  <c r="G843" i="1" s="1"/>
  <c r="G4064" i="1" s="1"/>
  <c r="G841" i="1"/>
  <c r="G840" i="1"/>
  <c r="G839" i="1"/>
  <c r="G838" i="1"/>
  <c r="G834" i="1"/>
  <c r="G833" i="1"/>
  <c r="G830" i="1" s="1"/>
  <c r="G4062" i="1" s="1"/>
  <c r="G832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7" i="1" s="1"/>
  <c r="G4061" i="1" s="1"/>
  <c r="G805" i="1"/>
  <c r="G804" i="1"/>
  <c r="G803" i="1"/>
  <c r="G802" i="1"/>
  <c r="G801" i="1"/>
  <c r="G800" i="1"/>
  <c r="G799" i="1"/>
  <c r="G798" i="1"/>
  <c r="G793" i="1" s="1"/>
  <c r="G4060" i="1" s="1"/>
  <c r="G797" i="1"/>
  <c r="G796" i="1"/>
  <c r="G795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0" i="1"/>
  <c r="G769" i="1"/>
  <c r="G768" i="1"/>
  <c r="G766" i="1" s="1"/>
  <c r="G4058" i="1" s="1"/>
  <c r="G764" i="1"/>
  <c r="G763" i="1"/>
  <c r="G762" i="1"/>
  <c r="G761" i="1"/>
  <c r="G759" i="1" s="1"/>
  <c r="G4057" i="1" s="1"/>
  <c r="G757" i="1"/>
  <c r="G756" i="1"/>
  <c r="G755" i="1"/>
  <c r="G754" i="1"/>
  <c r="G753" i="1"/>
  <c r="G752" i="1"/>
  <c r="G751" i="1"/>
  <c r="G750" i="1"/>
  <c r="G749" i="1"/>
  <c r="G745" i="1"/>
  <c r="G744" i="1"/>
  <c r="G743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6" i="1"/>
  <c r="G715" i="1"/>
  <c r="G714" i="1"/>
  <c r="G713" i="1"/>
  <c r="G712" i="1"/>
  <c r="G711" i="1"/>
  <c r="G710" i="1"/>
  <c r="G709" i="1"/>
  <c r="G708" i="1"/>
  <c r="G707" i="1"/>
  <c r="G706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2" i="1"/>
  <c r="G681" i="1"/>
  <c r="G680" i="1"/>
  <c r="G679" i="1"/>
  <c r="G675" i="1"/>
  <c r="G674" i="1"/>
  <c r="G673" i="1"/>
  <c r="G672" i="1"/>
  <c r="G668" i="1"/>
  <c r="G667" i="1"/>
  <c r="G666" i="1"/>
  <c r="G665" i="1"/>
  <c r="G664" i="1"/>
  <c r="G663" i="1"/>
  <c r="G662" i="1"/>
  <c r="G661" i="1"/>
  <c r="G660" i="1"/>
  <c r="G658" i="1" s="1"/>
  <c r="G4049" i="1" s="1"/>
  <c r="G656" i="1"/>
  <c r="G655" i="1"/>
  <c r="G654" i="1"/>
  <c r="G652" i="1" s="1"/>
  <c r="G648" i="1"/>
  <c r="G647" i="1"/>
  <c r="G646" i="1"/>
  <c r="G642" i="1"/>
  <c r="G641" i="1"/>
  <c r="G640" i="1"/>
  <c r="G639" i="1"/>
  <c r="G638" i="1"/>
  <c r="G637" i="1"/>
  <c r="G631" i="1"/>
  <c r="G629" i="1" s="1"/>
  <c r="G4045" i="1" s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08" i="1"/>
  <c r="G607" i="1"/>
  <c r="G605" i="1" s="1"/>
  <c r="G4043" i="1" s="1"/>
  <c r="G603" i="1"/>
  <c r="G602" i="1"/>
  <c r="G601" i="1"/>
  <c r="G600" i="1"/>
  <c r="G599" i="1"/>
  <c r="G598" i="1"/>
  <c r="G597" i="1"/>
  <c r="G596" i="1"/>
  <c r="G594" i="1" s="1"/>
  <c r="G4042" i="1" s="1"/>
  <c r="G592" i="1"/>
  <c r="G591" i="1"/>
  <c r="G590" i="1"/>
  <c r="G588" i="1" s="1"/>
  <c r="G584" i="1"/>
  <c r="G582" i="1" s="1"/>
  <c r="G4040" i="1" s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0" i="1"/>
  <c r="G559" i="1"/>
  <c r="G557" i="1" s="1"/>
  <c r="G4038" i="1" s="1"/>
  <c r="G553" i="1"/>
  <c r="G4037" i="1" s="1"/>
  <c r="G555" i="1"/>
  <c r="G551" i="1"/>
  <c r="G550" i="1"/>
  <c r="G549" i="1"/>
  <c r="G548" i="1"/>
  <c r="G547" i="1"/>
  <c r="G546" i="1"/>
  <c r="G545" i="1"/>
  <c r="G544" i="1"/>
  <c r="G540" i="1"/>
  <c r="G539" i="1"/>
  <c r="G538" i="1"/>
  <c r="G532" i="1"/>
  <c r="G531" i="1"/>
  <c r="G530" i="1"/>
  <c r="G528" i="1" s="1"/>
  <c r="G4034" i="1" s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07" i="1" s="1"/>
  <c r="G4033" i="1" s="1"/>
  <c r="G510" i="1"/>
  <c r="G509" i="1"/>
  <c r="G505" i="1"/>
  <c r="G504" i="1"/>
  <c r="G502" i="1" s="1"/>
  <c r="G4032" i="1" s="1"/>
  <c r="G500" i="1"/>
  <c r="G499" i="1"/>
  <c r="G498" i="1"/>
  <c r="G497" i="1"/>
  <c r="G496" i="1"/>
  <c r="G495" i="1"/>
  <c r="G494" i="1"/>
  <c r="G490" i="1"/>
  <c r="G489" i="1"/>
  <c r="G488" i="1"/>
  <c r="G487" i="1"/>
  <c r="G485" i="1" s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1" i="1" s="1"/>
  <c r="G4028" i="1" s="1"/>
  <c r="G429" i="1"/>
  <c r="G428" i="1"/>
  <c r="G427" i="1"/>
  <c r="G426" i="1"/>
  <c r="G425" i="1"/>
  <c r="G424" i="1"/>
  <c r="G423" i="1"/>
  <c r="G422" i="1"/>
  <c r="G418" i="1" s="1"/>
  <c r="G4027" i="1" s="1"/>
  <c r="G421" i="1"/>
  <c r="G420" i="1"/>
  <c r="G416" i="1"/>
  <c r="G415" i="1"/>
  <c r="G414" i="1"/>
  <c r="G413" i="1"/>
  <c r="G412" i="1"/>
  <c r="G411" i="1"/>
  <c r="G410" i="1"/>
  <c r="G409" i="1"/>
  <c r="G407" i="1" s="1"/>
  <c r="G4026" i="1" s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77" i="1"/>
  <c r="G376" i="1"/>
  <c r="G375" i="1"/>
  <c r="G374" i="1"/>
  <c r="G373" i="1"/>
  <c r="G372" i="1"/>
  <c r="G371" i="1"/>
  <c r="G370" i="1"/>
  <c r="G369" i="1"/>
  <c r="G368" i="1"/>
  <c r="G367" i="1"/>
  <c r="G363" i="1"/>
  <c r="G362" i="1"/>
  <c r="G361" i="1"/>
  <c r="G360" i="1"/>
  <c r="G359" i="1"/>
  <c r="G358" i="1"/>
  <c r="G356" i="1" s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1" i="1"/>
  <c r="G290" i="1"/>
  <c r="G289" i="1"/>
  <c r="G288" i="1"/>
  <c r="G287" i="1"/>
  <c r="G286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0" i="1"/>
  <c r="G259" i="1"/>
  <c r="G258" i="1"/>
  <c r="G257" i="1"/>
  <c r="G256" i="1"/>
  <c r="G255" i="1"/>
  <c r="G254" i="1"/>
  <c r="G253" i="1"/>
  <c r="G252" i="1"/>
  <c r="G251" i="1"/>
  <c r="G250" i="1"/>
  <c r="G246" i="1" s="1"/>
  <c r="G4017" i="1" s="1"/>
  <c r="G249" i="1"/>
  <c r="G248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1" i="1" s="1"/>
  <c r="G4016" i="1" s="1"/>
  <c r="G219" i="1"/>
  <c r="G218" i="1"/>
  <c r="G217" i="1"/>
  <c r="G216" i="1"/>
  <c r="G215" i="1"/>
  <c r="G214" i="1"/>
  <c r="G213" i="1"/>
  <c r="G212" i="1"/>
  <c r="G211" i="1"/>
  <c r="G210" i="1"/>
  <c r="G209" i="1"/>
  <c r="G205" i="1"/>
  <c r="G204" i="1"/>
  <c r="G203" i="1"/>
  <c r="G202" i="1"/>
  <c r="G201" i="1"/>
  <c r="G200" i="1"/>
  <c r="G199" i="1"/>
  <c r="G195" i="1"/>
  <c r="G194" i="1"/>
  <c r="G193" i="1"/>
  <c r="G192" i="1"/>
  <c r="G191" i="1"/>
  <c r="G190" i="1"/>
  <c r="G187" i="1" s="1"/>
  <c r="G4013" i="1" s="1"/>
  <c r="G189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0" i="1"/>
  <c r="G169" i="1"/>
  <c r="G168" i="1"/>
  <c r="G167" i="1"/>
  <c r="G166" i="1"/>
  <c r="G165" i="1"/>
  <c r="G164" i="1"/>
  <c r="G163" i="1"/>
  <c r="G162" i="1"/>
  <c r="G161" i="1"/>
  <c r="G157" i="1"/>
  <c r="G156" i="1"/>
  <c r="G155" i="1"/>
  <c r="G154" i="1"/>
  <c r="G153" i="1"/>
  <c r="G152" i="1"/>
  <c r="G148" i="1"/>
  <c r="G147" i="1"/>
  <c r="G146" i="1"/>
  <c r="G145" i="1"/>
  <c r="G144" i="1"/>
  <c r="G143" i="1"/>
  <c r="G142" i="1"/>
  <c r="G141" i="1"/>
  <c r="G137" i="1"/>
  <c r="G136" i="1"/>
  <c r="G135" i="1"/>
  <c r="G134" i="1"/>
  <c r="G133" i="1"/>
  <c r="G132" i="1"/>
  <c r="G131" i="1"/>
  <c r="G130" i="1"/>
  <c r="G129" i="1"/>
  <c r="G125" i="1"/>
  <c r="G124" i="1"/>
  <c r="G123" i="1"/>
  <c r="G122" i="1"/>
  <c r="G121" i="1"/>
  <c r="G120" i="1"/>
  <c r="G119" i="1"/>
  <c r="G118" i="1"/>
  <c r="G117" i="1"/>
  <c r="G116" i="1"/>
  <c r="G113" i="1" s="1"/>
  <c r="G4007" i="1" s="1"/>
  <c r="G115" i="1"/>
  <c r="G111" i="1"/>
  <c r="G110" i="1"/>
  <c r="G109" i="1"/>
  <c r="G108" i="1"/>
  <c r="G107" i="1"/>
  <c r="G106" i="1"/>
  <c r="G105" i="1"/>
  <c r="G104" i="1"/>
  <c r="G103" i="1"/>
  <c r="G102" i="1"/>
  <c r="G101" i="1"/>
  <c r="G97" i="1"/>
  <c r="G96" i="1"/>
  <c r="G95" i="1"/>
  <c r="G94" i="1"/>
  <c r="G93" i="1"/>
  <c r="G92" i="1"/>
  <c r="G91" i="1"/>
  <c r="G90" i="1"/>
  <c r="G89" i="1"/>
  <c r="G85" i="1"/>
  <c r="G84" i="1"/>
  <c r="G83" i="1"/>
  <c r="G82" i="1"/>
  <c r="G81" i="1"/>
  <c r="G80" i="1"/>
  <c r="G79" i="1"/>
  <c r="G75" i="1"/>
  <c r="G74" i="1"/>
  <c r="G73" i="1"/>
  <c r="G72" i="1"/>
  <c r="G71" i="1"/>
  <c r="G70" i="1"/>
  <c r="G69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2" i="1"/>
  <c r="G21" i="1"/>
  <c r="G20" i="1"/>
  <c r="G19" i="1"/>
  <c r="G18" i="1"/>
  <c r="G17" i="1"/>
  <c r="G16" i="1"/>
  <c r="G15" i="1"/>
  <c r="G14" i="1"/>
  <c r="G13" i="1"/>
  <c r="G24" i="1" l="1"/>
  <c r="G4001" i="1" s="1"/>
  <c r="G159" i="1"/>
  <c r="G4011" i="1" s="1"/>
  <c r="G139" i="1"/>
  <c r="G4009" i="1" s="1"/>
  <c r="G150" i="1"/>
  <c r="G4010" i="1" s="1"/>
  <c r="G262" i="1"/>
  <c r="G4018" i="1" s="1"/>
  <c r="G562" i="1"/>
  <c r="G4039" i="1" s="1"/>
  <c r="G610" i="1"/>
  <c r="G4044" i="1" s="1"/>
  <c r="G747" i="1"/>
  <c r="G4056" i="1" s="1"/>
  <c r="G892" i="1"/>
  <c r="G944" i="1"/>
  <c r="G4074" i="1" s="1"/>
  <c r="G1050" i="1"/>
  <c r="G4082" i="1" s="1"/>
  <c r="G1073" i="1"/>
  <c r="G1181" i="1"/>
  <c r="G4092" i="1" s="1"/>
  <c r="G1195" i="1"/>
  <c r="G4094" i="1" s="1"/>
  <c r="G1318" i="1"/>
  <c r="G4103" i="1" s="1"/>
  <c r="G1341" i="1"/>
  <c r="G4104" i="1" s="1"/>
  <c r="G1722" i="1"/>
  <c r="G4152" i="1" s="1"/>
  <c r="G1950" i="1"/>
  <c r="G4184" i="1" s="1"/>
  <c r="G1994" i="1"/>
  <c r="G4191" i="1" s="1"/>
  <c r="G2126" i="1"/>
  <c r="G4209" i="1" s="1"/>
  <c r="G2137" i="1"/>
  <c r="G4210" i="1" s="1"/>
  <c r="G2179" i="1"/>
  <c r="G4216" i="1" s="1"/>
  <c r="G2240" i="1"/>
  <c r="G4225" i="1" s="1"/>
  <c r="G2422" i="1"/>
  <c r="G4251" i="1" s="1"/>
  <c r="G2477" i="1"/>
  <c r="G2725" i="1"/>
  <c r="G2773" i="1"/>
  <c r="G2984" i="1"/>
  <c r="G4290" i="1" s="1"/>
  <c r="G3091" i="1"/>
  <c r="G4296" i="1" s="1"/>
  <c r="G3160" i="1"/>
  <c r="G4300" i="1" s="1"/>
  <c r="G3239" i="1"/>
  <c r="G4306" i="1" s="1"/>
  <c r="G3330" i="1"/>
  <c r="G4314" i="1" s="1"/>
  <c r="G3588" i="1"/>
  <c r="G4332" i="1" s="1"/>
  <c r="G3631" i="1"/>
  <c r="G4335" i="1" s="1"/>
  <c r="G3690" i="1"/>
  <c r="G4339" i="1" s="1"/>
  <c r="G3926" i="1"/>
  <c r="G4356" i="1" s="1"/>
  <c r="G3959" i="1"/>
  <c r="G4359" i="1" s="1"/>
  <c r="G87" i="1"/>
  <c r="G4005" i="1" s="1"/>
  <c r="G99" i="1"/>
  <c r="G4006" i="1" s="1"/>
  <c r="G339" i="1"/>
  <c r="G4022" i="1" s="1"/>
  <c r="G536" i="1"/>
  <c r="G1013" i="1"/>
  <c r="G4080" i="1" s="1"/>
  <c r="G1034" i="1"/>
  <c r="G4081" i="1" s="1"/>
  <c r="G1126" i="1"/>
  <c r="G4088" i="1" s="1"/>
  <c r="G1215" i="1"/>
  <c r="G4095" i="1" s="1"/>
  <c r="G1258" i="1"/>
  <c r="G4098" i="1" s="1"/>
  <c r="G1438" i="1"/>
  <c r="G4112" i="1" s="1"/>
  <c r="G1449" i="1"/>
  <c r="G4113" i="1" s="1"/>
  <c r="G1548" i="1"/>
  <c r="G4127" i="1" s="1"/>
  <c r="G1679" i="1"/>
  <c r="G4146" i="1" s="1"/>
  <c r="G1734" i="1"/>
  <c r="G4153" i="1" s="1"/>
  <c r="G1797" i="1"/>
  <c r="G4162" i="1" s="1"/>
  <c r="G1837" i="1"/>
  <c r="G4168" i="1" s="1"/>
  <c r="G1967" i="1"/>
  <c r="G4187" i="1" s="1"/>
  <c r="G2025" i="1"/>
  <c r="G4195" i="1" s="1"/>
  <c r="G2054" i="1"/>
  <c r="G4199" i="1" s="1"/>
  <c r="G2068" i="1"/>
  <c r="G4201" i="1" s="1"/>
  <c r="G2111" i="1"/>
  <c r="G4207" i="1" s="1"/>
  <c r="G2196" i="1"/>
  <c r="G2215" i="1"/>
  <c r="G2288" i="1"/>
  <c r="G4232" i="1" s="1"/>
  <c r="G2405" i="1"/>
  <c r="G4249" i="1" s="1"/>
  <c r="G2457" i="1"/>
  <c r="G2584" i="1"/>
  <c r="G4271" i="1" s="1"/>
  <c r="G2797" i="1"/>
  <c r="G2929" i="1"/>
  <c r="G4287" i="1" s="1"/>
  <c r="G2998" i="1"/>
  <c r="G4291" i="1" s="1"/>
  <c r="G3111" i="1"/>
  <c r="G4297" i="1" s="1"/>
  <c r="G3201" i="1"/>
  <c r="G4303" i="1" s="1"/>
  <c r="G3223" i="1"/>
  <c r="G4305" i="1" s="1"/>
  <c r="G3312" i="1"/>
  <c r="G4313" i="1" s="1"/>
  <c r="G3471" i="1"/>
  <c r="G4324" i="1" s="1"/>
  <c r="G3613" i="1"/>
  <c r="G4334" i="1" s="1"/>
  <c r="G3725" i="1"/>
  <c r="G4342" i="1" s="1"/>
  <c r="G3916" i="1"/>
  <c r="G4355" i="1" s="1"/>
  <c r="G3949" i="1"/>
  <c r="G4358" i="1" s="1"/>
  <c r="G77" i="1"/>
  <c r="G4004" i="1" s="1"/>
  <c r="G207" i="1"/>
  <c r="G4015" i="1" s="1"/>
  <c r="G492" i="1"/>
  <c r="G4031" i="1" s="1"/>
  <c r="G677" i="1"/>
  <c r="G4051" i="1" s="1"/>
  <c r="G772" i="1"/>
  <c r="G4059" i="1" s="1"/>
  <c r="G851" i="1"/>
  <c r="G4066" i="1" s="1"/>
  <c r="G872" i="1"/>
  <c r="G4068" i="1" s="1"/>
  <c r="G917" i="1"/>
  <c r="G4072" i="1" s="1"/>
  <c r="G958" i="1"/>
  <c r="G4075" i="1" s="1"/>
  <c r="G1540" i="1"/>
  <c r="G4126" i="1" s="1"/>
  <c r="G1581" i="1"/>
  <c r="G4132" i="1" s="1"/>
  <c r="G1670" i="1"/>
  <c r="G4145" i="1" s="1"/>
  <c r="G2274" i="1"/>
  <c r="G4230" i="1" s="1"/>
  <c r="G2389" i="1"/>
  <c r="G2427" i="1"/>
  <c r="G4252" i="1" s="1"/>
  <c r="G2482" i="1"/>
  <c r="G4259" i="1" s="1"/>
  <c r="G2606" i="1"/>
  <c r="G2654" i="1"/>
  <c r="G2677" i="1"/>
  <c r="G2819" i="1"/>
  <c r="G4281" i="1" s="1"/>
  <c r="G2830" i="1"/>
  <c r="G4282" i="1" s="1"/>
  <c r="G2941" i="1"/>
  <c r="G4288" i="1" s="1"/>
  <c r="G2969" i="1"/>
  <c r="G4289" i="1" s="1"/>
  <c r="G3214" i="1"/>
  <c r="G4304" i="1" s="1"/>
  <c r="G3373" i="1"/>
  <c r="G4317" i="1" s="1"/>
  <c r="G3384" i="1"/>
  <c r="G4318" i="1" s="1"/>
  <c r="G3790" i="1"/>
  <c r="G4346" i="1" s="1"/>
  <c r="G3843" i="1"/>
  <c r="G4349" i="1" s="1"/>
  <c r="G3865" i="1"/>
  <c r="G4351" i="1" s="1"/>
  <c r="G11" i="1"/>
  <c r="G67" i="1"/>
  <c r="G4003" i="1" s="1"/>
  <c r="G172" i="1"/>
  <c r="G4012" i="1" s="1"/>
  <c r="G284" i="1"/>
  <c r="G4019" i="1" s="1"/>
  <c r="G293" i="1"/>
  <c r="G4020" i="1" s="1"/>
  <c r="G836" i="1"/>
  <c r="G4063" i="1" s="1"/>
  <c r="G1006" i="1"/>
  <c r="G4079" i="1" s="1"/>
  <c r="G1098" i="1"/>
  <c r="G4086" i="1" s="1"/>
  <c r="G1140" i="1"/>
  <c r="G4089" i="1" s="1"/>
  <c r="G1283" i="1"/>
  <c r="G4101" i="1" s="1"/>
  <c r="G1304" i="1"/>
  <c r="G4102" i="1" s="1"/>
  <c r="G1347" i="1"/>
  <c r="G4105" i="1" s="1"/>
  <c r="G1395" i="1"/>
  <c r="G4109" i="1" s="1"/>
  <c r="G1523" i="1"/>
  <c r="G4123" i="1" s="1"/>
  <c r="G1608" i="1"/>
  <c r="G4135" i="1" s="1"/>
  <c r="G1786" i="1"/>
  <c r="G4160" i="1" s="1"/>
  <c r="G1817" i="1"/>
  <c r="G4165" i="1" s="1"/>
  <c r="G1872" i="1"/>
  <c r="G4173" i="1" s="1"/>
  <c r="G1980" i="1"/>
  <c r="G4189" i="1" s="1"/>
  <c r="G2030" i="1"/>
  <c r="G4196" i="1" s="1"/>
  <c r="G2039" i="1"/>
  <c r="G4197" i="1" s="1"/>
  <c r="G2142" i="1"/>
  <c r="G4211" i="1" s="1"/>
  <c r="G2220" i="1"/>
  <c r="G4222" i="1" s="1"/>
  <c r="G2357" i="1"/>
  <c r="G2394" i="1"/>
  <c r="G4247" i="1" s="1"/>
  <c r="G2444" i="1"/>
  <c r="G4255" i="1" s="1"/>
  <c r="G2749" i="1"/>
  <c r="G2844" i="1"/>
  <c r="G3081" i="1"/>
  <c r="G4295" i="1" s="1"/>
  <c r="G3132" i="1"/>
  <c r="G4298" i="1" s="1"/>
  <c r="G3296" i="1"/>
  <c r="G4311" i="1" s="1"/>
  <c r="G3544" i="1"/>
  <c r="G4329" i="1" s="1"/>
  <c r="G3555" i="1"/>
  <c r="G4330" i="1" s="1"/>
  <c r="G3596" i="1"/>
  <c r="G4333" i="1" s="1"/>
  <c r="G3660" i="1"/>
  <c r="G4337" i="1" s="1"/>
  <c r="G3675" i="1"/>
  <c r="G4338" i="1" s="1"/>
  <c r="G3705" i="1"/>
  <c r="G4340" i="1" s="1"/>
  <c r="G3893" i="1"/>
  <c r="G4353" i="1" s="1"/>
  <c r="G3907" i="1"/>
  <c r="G4354" i="1" s="1"/>
  <c r="G44" i="1"/>
  <c r="G4002" i="1" s="1"/>
  <c r="G197" i="1"/>
  <c r="G4014" i="1" s="1"/>
  <c r="G542" i="1"/>
  <c r="G4036" i="1" s="1"/>
  <c r="G635" i="1"/>
  <c r="G718" i="1"/>
  <c r="G4054" i="1" s="1"/>
  <c r="G741" i="1"/>
  <c r="G898" i="1"/>
  <c r="G4070" i="1" s="1"/>
  <c r="G910" i="1"/>
  <c r="G4071" i="1" s="1"/>
  <c r="G924" i="1"/>
  <c r="G4073" i="1" s="1"/>
  <c r="G1079" i="1"/>
  <c r="G4084" i="1" s="1"/>
  <c r="G1091" i="1"/>
  <c r="G4085" i="1" s="1"/>
  <c r="G1105" i="1"/>
  <c r="G4087" i="1" s="1"/>
  <c r="G1188" i="1"/>
  <c r="G4093" i="1" s="1"/>
  <c r="G1229" i="1"/>
  <c r="G4096" i="1" s="1"/>
  <c r="G1410" i="1"/>
  <c r="G4110" i="1" s="1"/>
  <c r="G1483" i="1"/>
  <c r="G4117" i="1" s="1"/>
  <c r="G1657" i="1"/>
  <c r="G4143" i="1" s="1"/>
  <c r="G1771" i="1"/>
  <c r="G4158" i="1" s="1"/>
  <c r="G1865" i="1"/>
  <c r="G4172" i="1" s="1"/>
  <c r="G1882" i="1"/>
  <c r="G1928" i="1"/>
  <c r="G4181" i="1" s="1"/>
  <c r="G2201" i="1"/>
  <c r="G4219" i="1" s="1"/>
  <c r="G2333" i="1"/>
  <c r="G4238" i="1" s="1"/>
  <c r="G2905" i="1"/>
  <c r="G4286" i="1" s="1"/>
  <c r="G3288" i="1"/>
  <c r="G4310" i="1" s="1"/>
  <c r="G3304" i="1"/>
  <c r="G4312" i="1" s="1"/>
  <c r="G3575" i="1"/>
  <c r="G4331" i="1" s="1"/>
  <c r="G3650" i="1"/>
  <c r="G4336" i="1" s="1"/>
  <c r="G3805" i="1"/>
  <c r="G4347" i="1" s="1"/>
  <c r="G3826" i="1"/>
  <c r="G4348" i="1" s="1"/>
  <c r="G3884" i="1"/>
  <c r="G4352" i="1" s="1"/>
  <c r="G684" i="1"/>
  <c r="G4052" i="1" s="1"/>
  <c r="G987" i="1"/>
  <c r="G4077" i="1" s="1"/>
  <c r="G1252" i="1"/>
  <c r="G1277" i="1"/>
  <c r="G4100" i="1" s="1"/>
  <c r="G1706" i="1"/>
  <c r="G4150" i="1" s="1"/>
  <c r="G1887" i="1"/>
  <c r="G4175" i="1" s="1"/>
  <c r="G1898" i="1"/>
  <c r="G4176" i="1" s="1"/>
  <c r="G1961" i="1"/>
  <c r="G4186" i="1" s="1"/>
  <c r="G2016" i="1"/>
  <c r="G4194" i="1" s="1"/>
  <c r="G2076" i="1"/>
  <c r="G4202" i="1" s="1"/>
  <c r="G2164" i="1"/>
  <c r="G4214" i="1" s="1"/>
  <c r="G2186" i="1"/>
  <c r="G4217" i="1" s="1"/>
  <c r="G2267" i="1"/>
  <c r="G4229" i="1" s="1"/>
  <c r="G2381" i="1"/>
  <c r="G4245" i="1" s="1"/>
  <c r="G2560" i="1"/>
  <c r="G2874" i="1"/>
  <c r="G2889" i="1"/>
  <c r="G4285" i="1" s="1"/>
  <c r="G3022" i="1"/>
  <c r="G4292" i="1" s="1"/>
  <c r="G3270" i="1"/>
  <c r="G4308" i="1" s="1"/>
  <c r="G3358" i="1"/>
  <c r="G4316" i="1" s="1"/>
  <c r="G3407" i="1"/>
  <c r="G4320" i="1" s="1"/>
  <c r="G3428" i="1"/>
  <c r="G4321" i="1" s="1"/>
  <c r="G3498" i="1"/>
  <c r="G4326" i="1" s="1"/>
  <c r="G3509" i="1"/>
  <c r="G4327" i="1" s="1"/>
  <c r="G3718" i="1"/>
  <c r="G4341" i="1" s="1"/>
  <c r="G3778" i="1"/>
  <c r="G4345" i="1" s="1"/>
  <c r="G3855" i="1"/>
  <c r="G4350" i="1" s="1"/>
  <c r="G3935" i="1"/>
  <c r="G4357" i="1" s="1"/>
  <c r="G365" i="1"/>
  <c r="G4024" i="1" s="1"/>
  <c r="G384" i="1"/>
  <c r="G127" i="1"/>
  <c r="G4008" i="1" s="1"/>
  <c r="G317" i="1"/>
  <c r="G4021" i="1" s="1"/>
  <c r="G454" i="1"/>
  <c r="G452" i="1" s="1"/>
  <c r="G644" i="1"/>
  <c r="G4047" i="1" s="1"/>
  <c r="G670" i="1"/>
  <c r="G4050" i="1" s="1"/>
  <c r="G704" i="1"/>
  <c r="G4053" i="1" s="1"/>
  <c r="G999" i="1"/>
  <c r="G4078" i="1" s="1"/>
  <c r="G1169" i="1"/>
  <c r="G4091" i="1" s="1"/>
  <c r="G1503" i="1"/>
  <c r="G4120" i="1" s="1"/>
  <c r="G1518" i="1"/>
  <c r="G1563" i="1"/>
  <c r="G4129" i="1" s="1"/>
  <c r="G1629" i="1"/>
  <c r="G4139" i="1" s="1"/>
  <c r="G1690" i="1"/>
  <c r="G4148" i="1" s="1"/>
  <c r="G1717" i="1"/>
  <c r="G4151" i="1" s="1"/>
  <c r="G1749" i="1"/>
  <c r="G4155" i="1" s="1"/>
  <c r="G1804" i="1"/>
  <c r="G4163" i="1" s="1"/>
  <c r="G2121" i="1"/>
  <c r="G2310" i="1"/>
  <c r="G4235" i="1" s="1"/>
  <c r="G2362" i="1"/>
  <c r="G4242" i="1" s="1"/>
  <c r="G2413" i="1"/>
  <c r="G4250" i="1" s="1"/>
  <c r="G3060" i="1"/>
  <c r="G4294" i="1" s="1"/>
  <c r="G3153" i="1"/>
  <c r="G4299" i="1" s="1"/>
  <c r="G3188" i="1"/>
  <c r="G4302" i="1" s="1"/>
  <c r="G3440" i="1"/>
  <c r="G4322" i="1" s="1"/>
  <c r="G3488" i="1"/>
  <c r="G4325" i="1" s="1"/>
  <c r="G3529" i="1"/>
  <c r="G4328" i="1" s="1"/>
  <c r="G3977" i="1"/>
  <c r="G4360" i="1" s="1"/>
  <c r="G4164" i="1"/>
  <c r="G1810" i="1"/>
  <c r="G4277" i="1"/>
  <c r="G2723" i="1"/>
  <c r="G4035" i="1"/>
  <c r="G534" i="1"/>
  <c r="G4218" i="1"/>
  <c r="G2194" i="1"/>
  <c r="G4221" i="1"/>
  <c r="G4257" i="1"/>
  <c r="G2455" i="1"/>
  <c r="G4280" i="1"/>
  <c r="G2795" i="1"/>
  <c r="G4258" i="1"/>
  <c r="G2475" i="1"/>
  <c r="G4279" i="1"/>
  <c r="G2771" i="1"/>
  <c r="G4041" i="1"/>
  <c r="G586" i="1"/>
  <c r="G4048" i="1"/>
  <c r="G4116" i="1"/>
  <c r="G4140" i="1"/>
  <c r="G1637" i="1"/>
  <c r="G4159" i="1"/>
  <c r="G1779" i="1"/>
  <c r="G4169" i="1"/>
  <c r="G1845" i="1"/>
  <c r="G4193" i="1"/>
  <c r="G4246" i="1"/>
  <c r="G2387" i="1"/>
  <c r="G4272" i="1"/>
  <c r="G2604" i="1"/>
  <c r="G4274" i="1"/>
  <c r="G2652" i="1"/>
  <c r="G4275" i="1"/>
  <c r="G2675" i="1"/>
  <c r="G2817" i="1"/>
  <c r="G4000" i="1"/>
  <c r="G4278" i="1"/>
  <c r="G2747" i="1"/>
  <c r="G4283" i="1"/>
  <c r="G2842" i="1"/>
  <c r="G1601" i="1"/>
  <c r="G4241" i="1"/>
  <c r="G4046" i="1"/>
  <c r="G633" i="1"/>
  <c r="G4055" i="1"/>
  <c r="G4174" i="1"/>
  <c r="G1880" i="1"/>
  <c r="G4236" i="1"/>
  <c r="G2317" i="1"/>
  <c r="G4023" i="1"/>
  <c r="G354" i="1"/>
  <c r="G4030" i="1"/>
  <c r="G483" i="1"/>
  <c r="G4213" i="1"/>
  <c r="G2157" i="1"/>
  <c r="G4226" i="1"/>
  <c r="G2247" i="1"/>
  <c r="G4273" i="1"/>
  <c r="G2628" i="1"/>
  <c r="G4276" i="1"/>
  <c r="G2699" i="1"/>
  <c r="G4069" i="1"/>
  <c r="G890" i="1"/>
  <c r="G4083" i="1"/>
  <c r="G1071" i="1"/>
  <c r="G382" i="1"/>
  <c r="G4025" i="1"/>
  <c r="G4097" i="1"/>
  <c r="G1250" i="1"/>
  <c r="G4270" i="1"/>
  <c r="G2558" i="1"/>
  <c r="G4284" i="1"/>
  <c r="G4122" i="1"/>
  <c r="G1516" i="1"/>
  <c r="G4208" i="1"/>
  <c r="G2119" i="1"/>
  <c r="G1973" i="1"/>
  <c r="G828" i="1"/>
  <c r="G1698" i="1"/>
  <c r="G2505" i="1"/>
  <c r="G1943" i="1"/>
  <c r="G1908" i="1"/>
  <c r="G1161" i="1"/>
  <c r="G1742" i="1"/>
  <c r="G2083" i="1"/>
  <c r="G2281" i="1"/>
  <c r="G1663" i="1" l="1"/>
  <c r="G739" i="1"/>
  <c r="G2009" i="1"/>
  <c r="G1476" i="1"/>
  <c r="G2213" i="1"/>
  <c r="G2420" i="1"/>
  <c r="G2418" i="1" s="1"/>
  <c r="G1556" i="1"/>
  <c r="G1474" i="1" s="1"/>
  <c r="G2556" i="1"/>
  <c r="G650" i="1"/>
  <c r="G4029" i="1"/>
  <c r="G380" i="1"/>
  <c r="G2872" i="1"/>
  <c r="G2870" i="1" s="1"/>
  <c r="G9" i="1"/>
  <c r="G7" i="1" s="1"/>
  <c r="G2582" i="1"/>
  <c r="G1339" i="1"/>
  <c r="G2047" i="1"/>
  <c r="G1740" i="1" s="1"/>
  <c r="G2355" i="1"/>
  <c r="G1431" i="1"/>
  <c r="G979" i="1"/>
  <c r="G481" i="1" s="1"/>
  <c r="G479" i="1" l="1"/>
  <c r="G5" i="1" s="1"/>
</calcChain>
</file>

<file path=xl/sharedStrings.xml><?xml version="1.0" encoding="utf-8"?>
<sst xmlns="http://schemas.openxmlformats.org/spreadsheetml/2006/main" count="12349" uniqueCount="4442">
  <si>
    <t>MEJORA INTEGRAL DE LA INFRAESTRUCTURA DE LA LÍNEA DE ALTA VELOCIDAD MADRID-SEVILLA. TRAMO C: GUADÁLMEZ-CÓRDOBA</t>
  </si>
  <si>
    <t>TRAMOC_ACER2</t>
  </si>
  <si>
    <t>NºOrden</t>
  </si>
  <si>
    <t>Código</t>
  </si>
  <si>
    <t>Uds.</t>
  </si>
  <si>
    <t>Descripción</t>
  </si>
  <si>
    <t>Cantidad</t>
  </si>
  <si>
    <t>Precio</t>
  </si>
  <si>
    <t>Importe</t>
  </si>
  <si>
    <t>1</t>
  </si>
  <si>
    <t>01</t>
  </si>
  <si>
    <t>MOVIMIENTO DE TIERRAS</t>
  </si>
  <si>
    <t>1.1</t>
  </si>
  <si>
    <t>01.02</t>
  </si>
  <si>
    <t>DESMONTE/TRINCHERA</t>
  </si>
  <si>
    <t>1.1.1</t>
  </si>
  <si>
    <t>01.02.01</t>
  </si>
  <si>
    <t>DESMONTE: 276+800 - 277+100</t>
  </si>
  <si>
    <t>1.1.1.1</t>
  </si>
  <si>
    <t>PE1301adb</t>
  </si>
  <si>
    <t>m</t>
  </si>
  <si>
    <t>Levantamiento de vallas metálicas</t>
  </si>
  <si>
    <t>1.1.1.2</t>
  </si>
  <si>
    <t>PE5500bacN</t>
  </si>
  <si>
    <t>m2</t>
  </si>
  <si>
    <t>Saneo de talud con malla galvanizada triple torsión</t>
  </si>
  <si>
    <t>1.1.1.3</t>
  </si>
  <si>
    <t>PE5511bacN</t>
  </si>
  <si>
    <t>Malla alambre galv. TT 8x10-16 anclada y reforzada</t>
  </si>
  <si>
    <t>1.1.1.4</t>
  </si>
  <si>
    <t>PE580E.1bacN</t>
  </si>
  <si>
    <t>Bulón de acero "GEWI" o similar, de 25 mm de dIámetro</t>
  </si>
  <si>
    <t>1.1.1.5</t>
  </si>
  <si>
    <t>PE4303adc</t>
  </si>
  <si>
    <t>Malla de acero corrugado B-500 N, 150x150x6mm</t>
  </si>
  <si>
    <t>1.1.1.6</t>
  </si>
  <si>
    <t>PE5A02bac</t>
  </si>
  <si>
    <t>Gunitado H/MP/20/III, con aditivos, 10 cm</t>
  </si>
  <si>
    <t>1.1.1.7</t>
  </si>
  <si>
    <t>PP4102baa</t>
  </si>
  <si>
    <t>Bajante prefabricada hormigón tipo B-2</t>
  </si>
  <si>
    <t>1.1.1.8</t>
  </si>
  <si>
    <t>PE3501bac</t>
  </si>
  <si>
    <t>Ejecución de mechinales D=50 mm</t>
  </si>
  <si>
    <t>1.1.1.9</t>
  </si>
  <si>
    <t>PE7215bacN</t>
  </si>
  <si>
    <t>Barrera provisional malla metálica</t>
  </si>
  <si>
    <t>1.1.1.10</t>
  </si>
  <si>
    <t>PE7205adbN</t>
  </si>
  <si>
    <t>Cerramiento malla metálica de simple torsión y protección lagomorfos</t>
  </si>
  <si>
    <t>1.1.2</t>
  </si>
  <si>
    <t>01.02.02</t>
  </si>
  <si>
    <t>DESMONTE: 281+326 - 285+506</t>
  </si>
  <si>
    <t>1.1.2.1</t>
  </si>
  <si>
    <t>1.1.2.2</t>
  </si>
  <si>
    <t>PE1105adb</t>
  </si>
  <si>
    <t>Demolición de cuneta de sección inferior</t>
  </si>
  <si>
    <t>1.1.2.3</t>
  </si>
  <si>
    <t>PE2408.1bacN</t>
  </si>
  <si>
    <t>m3</t>
  </si>
  <si>
    <t>Excavación de desmonte en roca, manual/máquina</t>
  </si>
  <si>
    <t>1.1.2.4</t>
  </si>
  <si>
    <t>1.1.2.5</t>
  </si>
  <si>
    <t>1.1.2.6</t>
  </si>
  <si>
    <t>1.1.2.7</t>
  </si>
  <si>
    <t>PE2609badN</t>
  </si>
  <si>
    <t>Reparación de talud. Relleno y sellado de regueros y cárcavas. Reparación de grietas y escarpes</t>
  </si>
  <si>
    <t>1.1.2.8</t>
  </si>
  <si>
    <t>G01100016N</t>
  </si>
  <si>
    <t>REVESTIMIENTO VEGETATIVO Y/O PROTECCIÓN CONTRA LA PÉRDIDA DE FINOS</t>
  </si>
  <si>
    <t>1.1.2.9</t>
  </si>
  <si>
    <t>IA5001</t>
  </si>
  <si>
    <t>Aportación y extendido t. vegetal en taludes</t>
  </si>
  <si>
    <t>1.1.2.10</t>
  </si>
  <si>
    <t>IA7002</t>
  </si>
  <si>
    <t>Superficie tratada con hidrosiembra</t>
  </si>
  <si>
    <t>1.1.2.11</t>
  </si>
  <si>
    <t>IA7003</t>
  </si>
  <si>
    <t>Riego de superficies sembradas o hidrosembradas</t>
  </si>
  <si>
    <t>1.1.2.12</t>
  </si>
  <si>
    <t>PE2109badN</t>
  </si>
  <si>
    <t>Tala de árboles, arbustos y matorrales</t>
  </si>
  <si>
    <t>1.1.2.13</t>
  </si>
  <si>
    <t>PE7601.1bacN</t>
  </si>
  <si>
    <t>ml</t>
  </si>
  <si>
    <t>Reparación barrera protección estática</t>
  </si>
  <si>
    <t>1.1.2.14</t>
  </si>
  <si>
    <t>1.1.2.15</t>
  </si>
  <si>
    <t>PE310A.1adbN</t>
  </si>
  <si>
    <t>Cuneta trapecial hormigón armado "in situ" hasta 1,00 m (base inferior) y hasta 50 cm profundidad</t>
  </si>
  <si>
    <t>1.1.2.16</t>
  </si>
  <si>
    <t>1.1.2.17</t>
  </si>
  <si>
    <t>1.1.3</t>
  </si>
  <si>
    <t>01.02.03</t>
  </si>
  <si>
    <t>DESMONTE: 288+628 - 290+988</t>
  </si>
  <si>
    <t>1.1.3.1</t>
  </si>
  <si>
    <t>1.1.3.2</t>
  </si>
  <si>
    <t>1.1.3.3</t>
  </si>
  <si>
    <t>1.1.3.4</t>
  </si>
  <si>
    <t>PE5A00bacN</t>
  </si>
  <si>
    <t>Saneo de talud gunitado</t>
  </si>
  <si>
    <t>1.1.3.5</t>
  </si>
  <si>
    <t>1.1.3.6</t>
  </si>
  <si>
    <t>1.1.3.7</t>
  </si>
  <si>
    <t>PE5511adcN</t>
  </si>
  <si>
    <t>1.1.3.8</t>
  </si>
  <si>
    <t>PE580E.1adcN</t>
  </si>
  <si>
    <t>1.1.3.9</t>
  </si>
  <si>
    <t>1.1.3.10</t>
  </si>
  <si>
    <t>1.1.3.11</t>
  </si>
  <si>
    <t>PE3301bac</t>
  </si>
  <si>
    <t>Dren californiano</t>
  </si>
  <si>
    <t>1.1.3.12</t>
  </si>
  <si>
    <t>1.1.3.13</t>
  </si>
  <si>
    <t>1.1.3.14</t>
  </si>
  <si>
    <t>1.1.3.15</t>
  </si>
  <si>
    <t>1.1.3.16</t>
  </si>
  <si>
    <t>1.1.3.17</t>
  </si>
  <si>
    <t>1.1.3.18</t>
  </si>
  <si>
    <t>1.1.3.19</t>
  </si>
  <si>
    <t>1.1.3.20</t>
  </si>
  <si>
    <t>1.1.4</t>
  </si>
  <si>
    <t>01.02.04</t>
  </si>
  <si>
    <t>DESMONTE: 297+928 - 298+050</t>
  </si>
  <si>
    <t>1.1.4.1</t>
  </si>
  <si>
    <t>1.1.4.2</t>
  </si>
  <si>
    <t>1.1.4.3</t>
  </si>
  <si>
    <t>1.1.4.4</t>
  </si>
  <si>
    <t>1.1.4.5</t>
  </si>
  <si>
    <t>1.1.4.6</t>
  </si>
  <si>
    <t>1.1.4.7</t>
  </si>
  <si>
    <t>1.1.5</t>
  </si>
  <si>
    <t>01.02.05</t>
  </si>
  <si>
    <t>DESMONTE: 300+714 - 301+000</t>
  </si>
  <si>
    <t>1.1.5.1</t>
  </si>
  <si>
    <t>1.1.5.2</t>
  </si>
  <si>
    <t>1.1.5.3</t>
  </si>
  <si>
    <t>1.1.5.4</t>
  </si>
  <si>
    <t>1.1.5.5</t>
  </si>
  <si>
    <t>1.1.5.6</t>
  </si>
  <si>
    <t>1.1.5.7</t>
  </si>
  <si>
    <t>1.1.6</t>
  </si>
  <si>
    <t>01.02.06</t>
  </si>
  <si>
    <t>DESMONTE: 301+148 - 301+448</t>
  </si>
  <si>
    <t>1.1.6.1</t>
  </si>
  <si>
    <t>1.1.6.2</t>
  </si>
  <si>
    <t>1.1.6.3</t>
  </si>
  <si>
    <t>1.1.6.4</t>
  </si>
  <si>
    <t>1.1.6.5</t>
  </si>
  <si>
    <t>1.1.6.6</t>
  </si>
  <si>
    <t>1.1.6.7</t>
  </si>
  <si>
    <t>1.1.6.8</t>
  </si>
  <si>
    <t>1.1.6.9</t>
  </si>
  <si>
    <t>1.1.7</t>
  </si>
  <si>
    <t>01.02.07</t>
  </si>
  <si>
    <t>DESMONTE: 301+648 - 302+060</t>
  </si>
  <si>
    <t>1.1.7.1</t>
  </si>
  <si>
    <t>1.1.7.2</t>
  </si>
  <si>
    <t>1.1.7.3</t>
  </si>
  <si>
    <t>1.1.7.4</t>
  </si>
  <si>
    <t>1.1.7.5</t>
  </si>
  <si>
    <t>1.1.7.6</t>
  </si>
  <si>
    <t>1.1.7.7</t>
  </si>
  <si>
    <t>1.1.7.8</t>
  </si>
  <si>
    <t>1.1.7.9</t>
  </si>
  <si>
    <t>1.1.7.10</t>
  </si>
  <si>
    <t>1.1.7.11</t>
  </si>
  <si>
    <t>1.1.8</t>
  </si>
  <si>
    <t>01.02.08</t>
  </si>
  <si>
    <t>DESMONTE: 302+060 - 302+248</t>
  </si>
  <si>
    <t>1.1.8.1</t>
  </si>
  <si>
    <t>1.1.8.2</t>
  </si>
  <si>
    <t>1.1.8.3</t>
  </si>
  <si>
    <t>1.1.8.4</t>
  </si>
  <si>
    <t>1.1.8.5</t>
  </si>
  <si>
    <t>1.1.8.6</t>
  </si>
  <si>
    <t>1.1.8.7</t>
  </si>
  <si>
    <t>1.1.8.8</t>
  </si>
  <si>
    <t>1.1.8.9</t>
  </si>
  <si>
    <t>1.1.8.10</t>
  </si>
  <si>
    <t>1.1.8.11</t>
  </si>
  <si>
    <t>1.1.9</t>
  </si>
  <si>
    <t>01.02.09</t>
  </si>
  <si>
    <t>DESMONTE: 303+724 - 304+248</t>
  </si>
  <si>
    <t>1.1.9.1</t>
  </si>
  <si>
    <t>1.1.9.2</t>
  </si>
  <si>
    <t>1.1.9.3</t>
  </si>
  <si>
    <t>1.1.9.4</t>
  </si>
  <si>
    <t>1.1.9.5</t>
  </si>
  <si>
    <t>1.1.9.6</t>
  </si>
  <si>
    <t>1.1.9.7</t>
  </si>
  <si>
    <t>1.1.9.8</t>
  </si>
  <si>
    <t>1.1.9.9</t>
  </si>
  <si>
    <t>1.1.10</t>
  </si>
  <si>
    <t>01.02.10</t>
  </si>
  <si>
    <t>DESMONTE: 304+708 - 304+928</t>
  </si>
  <si>
    <t>1.1.10.1</t>
  </si>
  <si>
    <t>1.1.10.2</t>
  </si>
  <si>
    <t>1.1.10.3</t>
  </si>
  <si>
    <t>1.1.10.4</t>
  </si>
  <si>
    <t>1.1.10.5</t>
  </si>
  <si>
    <t>1.1.10.6</t>
  </si>
  <si>
    <t>1.1.10.7</t>
  </si>
  <si>
    <t>1.1.10.8</t>
  </si>
  <si>
    <t>1.1.11</t>
  </si>
  <si>
    <t>01.02.11</t>
  </si>
  <si>
    <t>DESMONTE: 305+485 - 305+560</t>
  </si>
  <si>
    <t>1.1.11.1</t>
  </si>
  <si>
    <t>1.1.11.2</t>
  </si>
  <si>
    <t>1.1.11.3</t>
  </si>
  <si>
    <t>1.1.11.4</t>
  </si>
  <si>
    <t>1.1.11.5</t>
  </si>
  <si>
    <t>1.1.11.6</t>
  </si>
  <si>
    <t>1.1.12</t>
  </si>
  <si>
    <t>01.02.12</t>
  </si>
  <si>
    <t>DESMONTE: 306+040 - 306+180</t>
  </si>
  <si>
    <t>1.1.12.1</t>
  </si>
  <si>
    <t>1.1.12.2</t>
  </si>
  <si>
    <t>1.1.12.3</t>
  </si>
  <si>
    <t>1.1.12.4</t>
  </si>
  <si>
    <t>1.1.12.5</t>
  </si>
  <si>
    <t>1.1.12.6</t>
  </si>
  <si>
    <t>1.1.12.7</t>
  </si>
  <si>
    <t>1.1.12.8</t>
  </si>
  <si>
    <t>1.1.12.9</t>
  </si>
  <si>
    <t>1.1.12.10</t>
  </si>
  <si>
    <t>1.1.13</t>
  </si>
  <si>
    <t>01.02.13</t>
  </si>
  <si>
    <t>DESMONTE: 307+868 - 308+700</t>
  </si>
  <si>
    <t>1.1.13.1</t>
  </si>
  <si>
    <t>1.1.13.2</t>
  </si>
  <si>
    <t>1.1.13.3</t>
  </si>
  <si>
    <t>1.1.13.4</t>
  </si>
  <si>
    <t>1.1.13.5</t>
  </si>
  <si>
    <t>1.1.13.6</t>
  </si>
  <si>
    <t>1.1.13.7</t>
  </si>
  <si>
    <t>1.1.13.8</t>
  </si>
  <si>
    <t>1.1.13.9</t>
  </si>
  <si>
    <t>1.1.13.10</t>
  </si>
  <si>
    <t>1.1.13.11</t>
  </si>
  <si>
    <t>1.1.13.12</t>
  </si>
  <si>
    <t>1.1.14</t>
  </si>
  <si>
    <t>01.02.14</t>
  </si>
  <si>
    <t>DESMONTE: 308+700 - 309+175</t>
  </si>
  <si>
    <t>1.1.14.1</t>
  </si>
  <si>
    <t>1.1.14.2</t>
  </si>
  <si>
    <t>1.1.14.3</t>
  </si>
  <si>
    <t>1.1.14.4</t>
  </si>
  <si>
    <t>1.1.14.5</t>
  </si>
  <si>
    <t>1.1.14.6</t>
  </si>
  <si>
    <t>1.1.14.7</t>
  </si>
  <si>
    <t>1.1.15</t>
  </si>
  <si>
    <t>01.02.15</t>
  </si>
  <si>
    <t>DESMONTE: 312+238 - 312+670</t>
  </si>
  <si>
    <t>1.1.15.1</t>
  </si>
  <si>
    <t>1.1.15.2</t>
  </si>
  <si>
    <t>1.1.15.3</t>
  </si>
  <si>
    <t>1.1.15.4</t>
  </si>
  <si>
    <t>1.1.15.5</t>
  </si>
  <si>
    <t>1.1.15.6</t>
  </si>
  <si>
    <t>1.1.15.7</t>
  </si>
  <si>
    <t>1.1.16</t>
  </si>
  <si>
    <t>01.02.16</t>
  </si>
  <si>
    <t>DESMONTE: 312+675 - 313+060</t>
  </si>
  <si>
    <t>1.1.16.1</t>
  </si>
  <si>
    <t>1.1.16.2</t>
  </si>
  <si>
    <t>1.1.16.3</t>
  </si>
  <si>
    <t>1.1.16.4</t>
  </si>
  <si>
    <t>1.1.16.5</t>
  </si>
  <si>
    <t>1.1.16.6</t>
  </si>
  <si>
    <t>1.1.16.7</t>
  </si>
  <si>
    <t>1.1.16.8</t>
  </si>
  <si>
    <t>1.1.16.9</t>
  </si>
  <si>
    <t>1.1.16.10</t>
  </si>
  <si>
    <t>1.1.16.11</t>
  </si>
  <si>
    <t>1.1.17</t>
  </si>
  <si>
    <t>01.02.17</t>
  </si>
  <si>
    <t>DESMONTE: 313+060 - 313+488</t>
  </si>
  <si>
    <t>1.1.17.1</t>
  </si>
  <si>
    <t>1.1.17.2</t>
  </si>
  <si>
    <t>PE1309badN</t>
  </si>
  <si>
    <t>Levantamiento de barrera de protección estática</t>
  </si>
  <si>
    <t>1.1.17.3</t>
  </si>
  <si>
    <t>PE2504.1bacN</t>
  </si>
  <si>
    <t>Exc. supl. retaluzado sin explosivos</t>
  </si>
  <si>
    <t>1.1.17.4</t>
  </si>
  <si>
    <t>1.1.17.5</t>
  </si>
  <si>
    <t>PE270Gbac</t>
  </si>
  <si>
    <t>Terraplén o pedraplén mat. excav. traza</t>
  </si>
  <si>
    <t>1.1.17.6</t>
  </si>
  <si>
    <t>PE220Fadc</t>
  </si>
  <si>
    <t>Excavación de zanja en tierras hasta 4 m</t>
  </si>
  <si>
    <t>1.1.17.7</t>
  </si>
  <si>
    <t>1.1.17.8</t>
  </si>
  <si>
    <t>1.1.17.9</t>
  </si>
  <si>
    <t>PE5303.1adcN</t>
  </si>
  <si>
    <t>Escollera de bloques de piedra 0,3 a 0,8 m³ hormigonada</t>
  </si>
  <si>
    <t>1.1.17.10</t>
  </si>
  <si>
    <t>PE5303adc</t>
  </si>
  <si>
    <t>Escollera de bloques de piedra 0,3 a 0,8 m³</t>
  </si>
  <si>
    <t>1.1.17.11</t>
  </si>
  <si>
    <t>PE5307ada</t>
  </si>
  <si>
    <t>Carga y transporte de escollera con camión</t>
  </si>
  <si>
    <t>1.1.17.12</t>
  </si>
  <si>
    <t>PE5308ada</t>
  </si>
  <si>
    <t>Suplemento km transporte escollera &gt; 10 km</t>
  </si>
  <si>
    <t>1.1.17.13</t>
  </si>
  <si>
    <t>1.1.17.14</t>
  </si>
  <si>
    <t>1.1.17.15</t>
  </si>
  <si>
    <t>1.1.17.16</t>
  </si>
  <si>
    <t>1.1.17.17</t>
  </si>
  <si>
    <t>1.1.17.18</t>
  </si>
  <si>
    <t>1.1.17.19</t>
  </si>
  <si>
    <t>PE7601bacN</t>
  </si>
  <si>
    <t>Barrera protección estática</t>
  </si>
  <si>
    <t>1.1.17.20</t>
  </si>
  <si>
    <t>1.1.17.21</t>
  </si>
  <si>
    <t>1.1.17.22</t>
  </si>
  <si>
    <t>1.1.18</t>
  </si>
  <si>
    <t>01.02.18</t>
  </si>
  <si>
    <t>DESMONTE: 313+818 - 314+200</t>
  </si>
  <si>
    <t>1.1.18.1</t>
  </si>
  <si>
    <t>1.1.18.2</t>
  </si>
  <si>
    <t>1.1.18.3</t>
  </si>
  <si>
    <t>1.1.18.4</t>
  </si>
  <si>
    <t>1.1.18.5</t>
  </si>
  <si>
    <t>1.1.18.6</t>
  </si>
  <si>
    <t>1.1.18.7</t>
  </si>
  <si>
    <t>1.1.18.8</t>
  </si>
  <si>
    <t>1.1.18.9</t>
  </si>
  <si>
    <t>1.1.18.10</t>
  </si>
  <si>
    <t>1.1.18.11</t>
  </si>
  <si>
    <t>1.1.18.12</t>
  </si>
  <si>
    <t>1.1.18.13</t>
  </si>
  <si>
    <t>1.1.19</t>
  </si>
  <si>
    <t>01.02.19</t>
  </si>
  <si>
    <t>DESMONTE: 314+200 - 314+538</t>
  </si>
  <si>
    <t>1.1.19.1</t>
  </si>
  <si>
    <t>1.1.19.2</t>
  </si>
  <si>
    <t>1.1.19.3</t>
  </si>
  <si>
    <t>1.1.19.4</t>
  </si>
  <si>
    <t>1.1.19.5</t>
  </si>
  <si>
    <t>PE5303.0adcN</t>
  </si>
  <si>
    <t>Escollera de bloques de piedra &lt; 0,30</t>
  </si>
  <si>
    <t>1.1.19.6</t>
  </si>
  <si>
    <t>1.1.19.7</t>
  </si>
  <si>
    <t>1.1.19.8</t>
  </si>
  <si>
    <t>1.1.19.9</t>
  </si>
  <si>
    <t>1.1.19.10</t>
  </si>
  <si>
    <t>PE540Cadc</t>
  </si>
  <si>
    <t>Geotextil punzonado no tejido poliéster 300</t>
  </si>
  <si>
    <t>1.1.19.11</t>
  </si>
  <si>
    <t>1.1.19.12</t>
  </si>
  <si>
    <t>1.1.19.13</t>
  </si>
  <si>
    <t>1.1.19.14</t>
  </si>
  <si>
    <t>1.1.19.15</t>
  </si>
  <si>
    <t>1.1.19.16</t>
  </si>
  <si>
    <t>1.1.19.17</t>
  </si>
  <si>
    <t>1.1.19.18</t>
  </si>
  <si>
    <t>1.1.19.19</t>
  </si>
  <si>
    <t>1.1.20</t>
  </si>
  <si>
    <t>01.02.20</t>
  </si>
  <si>
    <t>DESMONTE: 317+700 - 319+200</t>
  </si>
  <si>
    <t>1.1.20.1</t>
  </si>
  <si>
    <t>1.1.20.2</t>
  </si>
  <si>
    <t>1.1.20.3</t>
  </si>
  <si>
    <t>1.1.20.4</t>
  </si>
  <si>
    <t>1.1.20.5</t>
  </si>
  <si>
    <t>1.1.20.6</t>
  </si>
  <si>
    <t>1.1.21</t>
  </si>
  <si>
    <t>01.02.21</t>
  </si>
  <si>
    <t>DESMONTE: 321+070 - 321+319</t>
  </si>
  <si>
    <t>1.1.21.1</t>
  </si>
  <si>
    <t>1.1.21.2</t>
  </si>
  <si>
    <t>1.1.21.3</t>
  </si>
  <si>
    <t>1.1.21.4</t>
  </si>
  <si>
    <t>1.1.21.5</t>
  </si>
  <si>
    <t>1.1.21.6</t>
  </si>
  <si>
    <t>1.1.21.7</t>
  </si>
  <si>
    <t>1.1.21.8</t>
  </si>
  <si>
    <t>PE280Fadc</t>
  </si>
  <si>
    <t>Relleno de material de filtro en trasdós</t>
  </si>
  <si>
    <t>1.1.21.9</t>
  </si>
  <si>
    <t>1.1.21.10</t>
  </si>
  <si>
    <t>1.1.21.11</t>
  </si>
  <si>
    <t>PE320UaddN</t>
  </si>
  <si>
    <t>Tubo PVC Ø 120 mm</t>
  </si>
  <si>
    <t>1.1.21.12</t>
  </si>
  <si>
    <t>PE320I.1addN</t>
  </si>
  <si>
    <t>Tubo PVC Ø 200 mm ranurado</t>
  </si>
  <si>
    <t>1.1.21.13</t>
  </si>
  <si>
    <t>1.1.21.14</t>
  </si>
  <si>
    <t>1.1.21.15</t>
  </si>
  <si>
    <t>1.1.21.16</t>
  </si>
  <si>
    <t>1.1.21.17</t>
  </si>
  <si>
    <t>1.1.21.18</t>
  </si>
  <si>
    <t>PE310A.1maddN</t>
  </si>
  <si>
    <t>Cuneta trapecial hormigón armado "in situ" hasta 1,00 m (base inferior) y hasta 50 cm profundidad. Manual</t>
  </si>
  <si>
    <t>1.1.21.19</t>
  </si>
  <si>
    <t>1.1.21.20</t>
  </si>
  <si>
    <t>1.1.21.21</t>
  </si>
  <si>
    <t>1.1.22</t>
  </si>
  <si>
    <t>01.02.22</t>
  </si>
  <si>
    <t>DESMONTE: 331+829 - 332+269</t>
  </si>
  <si>
    <t>1.1.22.1</t>
  </si>
  <si>
    <t>1.1.22.2</t>
  </si>
  <si>
    <t>1.1.22.3</t>
  </si>
  <si>
    <t>1.1.22.4</t>
  </si>
  <si>
    <t>1.1.22.5</t>
  </si>
  <si>
    <t>1.1.22.6</t>
  </si>
  <si>
    <t>1.1.22.7</t>
  </si>
  <si>
    <t>1.1.22.8</t>
  </si>
  <si>
    <t>1.1.22.9</t>
  </si>
  <si>
    <t>1.1.22.10</t>
  </si>
  <si>
    <t>1.1.22.11</t>
  </si>
  <si>
    <t>1.1.22.12</t>
  </si>
  <si>
    <t>PE220Fbad</t>
  </si>
  <si>
    <t>1.1.22.13</t>
  </si>
  <si>
    <t>PE270Lbad</t>
  </si>
  <si>
    <t>Subbalasto con mat. proced de cantera</t>
  </si>
  <si>
    <t>1.1.22.14</t>
  </si>
  <si>
    <t>1.1.22.15</t>
  </si>
  <si>
    <t>1.1.22.16</t>
  </si>
  <si>
    <t>1.1.22.17</t>
  </si>
  <si>
    <t>1.1.22.18</t>
  </si>
  <si>
    <t>1.1.22.19</t>
  </si>
  <si>
    <t>1.1.23</t>
  </si>
  <si>
    <t>01.02.23</t>
  </si>
  <si>
    <t>DESMONTE: 332+589 - 332+949</t>
  </si>
  <si>
    <t>1.1.23.1</t>
  </si>
  <si>
    <t>1.1.23.2</t>
  </si>
  <si>
    <t>1.1.23.3</t>
  </si>
  <si>
    <t>PE1203.1adcN</t>
  </si>
  <si>
    <t>Demolición de fábrica de muro de escollera</t>
  </si>
  <si>
    <t>1.1.23.4</t>
  </si>
  <si>
    <t>1.1.23.5</t>
  </si>
  <si>
    <t>1.1.23.6</t>
  </si>
  <si>
    <t>1.1.23.7</t>
  </si>
  <si>
    <t>1.1.23.8</t>
  </si>
  <si>
    <t>1.1.23.9</t>
  </si>
  <si>
    <t>PE3315badN</t>
  </si>
  <si>
    <t>Zanja drenante con 2x tubo de PEAD, ranurado, de 400 mm</t>
  </si>
  <si>
    <t>1.1.23.10</t>
  </si>
  <si>
    <t>PE310A.2adbN</t>
  </si>
  <si>
    <t>Cuneta trapecial hormigón armado "in situ" superior 1,00 m (base inferior) o mayor 50 cm profundidad</t>
  </si>
  <si>
    <t>1.1.23.11</t>
  </si>
  <si>
    <t>1.1.23.12</t>
  </si>
  <si>
    <t>1.2</t>
  </si>
  <si>
    <t>01.03</t>
  </si>
  <si>
    <t>TERRAPLÉN</t>
  </si>
  <si>
    <t>1.2.1</t>
  </si>
  <si>
    <t>01.03.01</t>
  </si>
  <si>
    <t>TERRAPLÉN: 327+700 - 328+200</t>
  </si>
  <si>
    <t>1.2.1.1</t>
  </si>
  <si>
    <t>1.2.1.2</t>
  </si>
  <si>
    <t>1.2.1.3</t>
  </si>
  <si>
    <t>1.2.1.4</t>
  </si>
  <si>
    <t>1.2.1.5</t>
  </si>
  <si>
    <t>PE710Ebad</t>
  </si>
  <si>
    <t>Protección línea instalaciones seguridad y comunicaciones</t>
  </si>
  <si>
    <t>1.2.1.6</t>
  </si>
  <si>
    <t>1.2.2</t>
  </si>
  <si>
    <t>01.03.02</t>
  </si>
  <si>
    <t>TERRAPLÉN: 335+506 - 335+546</t>
  </si>
  <si>
    <t>1.2.2.1</t>
  </si>
  <si>
    <t>1.2.2.2</t>
  </si>
  <si>
    <t>1.2.2.3</t>
  </si>
  <si>
    <t>1.2.2.4</t>
  </si>
  <si>
    <t>1.2.2.5</t>
  </si>
  <si>
    <t>PE6101bac</t>
  </si>
  <si>
    <t>ud</t>
  </si>
  <si>
    <t>Pruebas previas</t>
  </si>
  <si>
    <t>1.2.2.6</t>
  </si>
  <si>
    <t>PE6104bac</t>
  </si>
  <si>
    <t>Perforación para inyección</t>
  </si>
  <si>
    <t>1.2.2.7</t>
  </si>
  <si>
    <t>PE6111N</t>
  </si>
  <si>
    <t>Inyecciones de mortero seco</t>
  </si>
  <si>
    <t>1.2.2.8</t>
  </si>
  <si>
    <t>PE6112vN</t>
  </si>
  <si>
    <t>Transporte, puesta en obra y retirada de equipo para inyecciones</t>
  </si>
  <si>
    <t>1.2.2.9</t>
  </si>
  <si>
    <t>1.2.2.10</t>
  </si>
  <si>
    <t>1.2.2.11</t>
  </si>
  <si>
    <t>U17I10aN</t>
  </si>
  <si>
    <t>Jornada trabajo nocturno asistencia desguarnecido</t>
  </si>
  <si>
    <t>2</t>
  </si>
  <si>
    <t>02</t>
  </si>
  <si>
    <t>DRENAJES</t>
  </si>
  <si>
    <t>2.1</t>
  </si>
  <si>
    <t>02.01</t>
  </si>
  <si>
    <t>DRENAJE LONGITUDINAL</t>
  </si>
  <si>
    <t>2.1.1</t>
  </si>
  <si>
    <t>02.01.01</t>
  </si>
  <si>
    <t>ZONA ANTES DE ADAMUZ. PK 304+800-305+500</t>
  </si>
  <si>
    <t>2.1.1.1</t>
  </si>
  <si>
    <t>2.1.1.2</t>
  </si>
  <si>
    <t>PE1108baa</t>
  </si>
  <si>
    <t>Demolición de canal de hormigón &gt; 1 m²</t>
  </si>
  <si>
    <t>2.1.1.3</t>
  </si>
  <si>
    <t>PE220Fadb</t>
  </si>
  <si>
    <t>2.1.1.4</t>
  </si>
  <si>
    <t>PE2204adb</t>
  </si>
  <si>
    <t>Excavación a cielo abierto en tierras a máq.</t>
  </si>
  <si>
    <t>2.1.1.5</t>
  </si>
  <si>
    <t>PE2803adb</t>
  </si>
  <si>
    <t>Relleno y compactado QS2 en zanja, préstamo</t>
  </si>
  <si>
    <t>2.1.1.6</t>
  </si>
  <si>
    <t>PE2804adb</t>
  </si>
  <si>
    <t>Relleno y compactado de QS2 en trasdós muro</t>
  </si>
  <si>
    <t>2.1.1.7</t>
  </si>
  <si>
    <t>PE270Iada</t>
  </si>
  <si>
    <t>m³km</t>
  </si>
  <si>
    <t>Transporte suplementario material de préstamo</t>
  </si>
  <si>
    <t>2.1.1.8</t>
  </si>
  <si>
    <t>PE480F.1aadbN</t>
  </si>
  <si>
    <t>Hormigón HA-25/B/20/IIa, elaborado en central, para cimentaciones</t>
  </si>
  <si>
    <t>2.1.1.9</t>
  </si>
  <si>
    <t>PE4102ada</t>
  </si>
  <si>
    <t>kg</t>
  </si>
  <si>
    <t>Acero en barras corrugado B 500 S</t>
  </si>
  <si>
    <t>2.1.1.10</t>
  </si>
  <si>
    <t>PE4401ada</t>
  </si>
  <si>
    <t>Encofrado en paramentos vistos</t>
  </si>
  <si>
    <t>2.1.1.11</t>
  </si>
  <si>
    <t>PE4501ada</t>
  </si>
  <si>
    <t>Encofrado en paramentos ocultos</t>
  </si>
  <si>
    <t>2.1.1.12</t>
  </si>
  <si>
    <t>PE3109.3adaN</t>
  </si>
  <si>
    <t>Cuneta triangular de 0,6 x 0,3 m revestida</t>
  </si>
  <si>
    <t>2.1.1.13</t>
  </si>
  <si>
    <t>PE310Gbab</t>
  </si>
  <si>
    <t>Limpieza de cuneta, retirada y transporte</t>
  </si>
  <si>
    <t>2.1.1.14</t>
  </si>
  <si>
    <t>PE310KbdbN</t>
  </si>
  <si>
    <t>Limpieza manual de ODL, retirada y transporte</t>
  </si>
  <si>
    <t>2.1.1.15</t>
  </si>
  <si>
    <t>PE3218.1adbN</t>
  </si>
  <si>
    <t>Tubo hormigón armado, D=1000 mm sobre cama de arena</t>
  </si>
  <si>
    <t>2.1.1.16</t>
  </si>
  <si>
    <t>PE340Baab</t>
  </si>
  <si>
    <t>Suministro y colocación de pates en pozo</t>
  </si>
  <si>
    <t>2.1.1.17</t>
  </si>
  <si>
    <t>PE3412adbN</t>
  </si>
  <si>
    <t>Embocadura para tubo de hormigón de 1000 mm de diámetro nominal</t>
  </si>
  <si>
    <t>2.1.1.18</t>
  </si>
  <si>
    <t>PE4701adb</t>
  </si>
  <si>
    <t>Hormigón de limpieza HL-150/P/20 con e = 10cm</t>
  </si>
  <si>
    <t>2.1.1.19</t>
  </si>
  <si>
    <t>PT4108adbN</t>
  </si>
  <si>
    <t>Tapa prefabricada de hormigón armado para pozo</t>
  </si>
  <si>
    <t>2.1.1.20</t>
  </si>
  <si>
    <t>PE3B01.1adaN</t>
  </si>
  <si>
    <t>Encachado de piedra en taludes 50 cm HNE-20</t>
  </si>
  <si>
    <t>2.1.2</t>
  </si>
  <si>
    <t>02.01.02</t>
  </si>
  <si>
    <t>ZONA ANTES DE ADAMUZ. PK 306+100-306+500</t>
  </si>
  <si>
    <t>2.1.2.1</t>
  </si>
  <si>
    <t>2.1.2.2</t>
  </si>
  <si>
    <t>2.1.2.3</t>
  </si>
  <si>
    <t>2.1.2.4</t>
  </si>
  <si>
    <t>2.1.2.5</t>
  </si>
  <si>
    <t>2.1.2.6</t>
  </si>
  <si>
    <t>2.1.2.7</t>
  </si>
  <si>
    <t>2.1.2.8</t>
  </si>
  <si>
    <t>2.1.3</t>
  </si>
  <si>
    <t>02.01.03</t>
  </si>
  <si>
    <t>ZONA CERCA DE ADAMUZ. PK 309+100-309+200</t>
  </si>
  <si>
    <t>2.1.3.1</t>
  </si>
  <si>
    <t>2.1.3.2</t>
  </si>
  <si>
    <t>PE1108adb</t>
  </si>
  <si>
    <t>2.1.3.3</t>
  </si>
  <si>
    <t>2.1.3.4</t>
  </si>
  <si>
    <t>PE310G.1adbN</t>
  </si>
  <si>
    <t>Limpieza de cunetón Ritchie existente</t>
  </si>
  <si>
    <t>2.1.3.5</t>
  </si>
  <si>
    <t>2.1.3.6</t>
  </si>
  <si>
    <t>2.1.3.7</t>
  </si>
  <si>
    <t>PE4102adb</t>
  </si>
  <si>
    <t>2.1.3.8</t>
  </si>
  <si>
    <t>PE4401adb</t>
  </si>
  <si>
    <t>2.1.3.9</t>
  </si>
  <si>
    <t>2.1.3.10</t>
  </si>
  <si>
    <t>2.1.4</t>
  </si>
  <si>
    <t>02.01.04</t>
  </si>
  <si>
    <t>ZONA CERCA DE ADAMUZ. PK 309+800-310+200</t>
  </si>
  <si>
    <t>2.1.4.1</t>
  </si>
  <si>
    <t>2.1.4.2</t>
  </si>
  <si>
    <t>2.1.4.3</t>
  </si>
  <si>
    <t>2.1.4.4</t>
  </si>
  <si>
    <t>2.1.4.5</t>
  </si>
  <si>
    <t>2.1.4.6</t>
  </si>
  <si>
    <t>2.1.4.7</t>
  </si>
  <si>
    <t>2.1.4.8</t>
  </si>
  <si>
    <t>PE310A.1babN</t>
  </si>
  <si>
    <t>2.1.4.9</t>
  </si>
  <si>
    <t>PE3109.5adaN</t>
  </si>
  <si>
    <t>Cuneta triangular de 1.00 x 0,3 m revestida con hormigón HNE-20</t>
  </si>
  <si>
    <t>2.1.4.10</t>
  </si>
  <si>
    <t>PE3213.1adbN</t>
  </si>
  <si>
    <t>Tubo hormigón armado, D=500 mm sobre cama de arena</t>
  </si>
  <si>
    <t>2.1.4.11</t>
  </si>
  <si>
    <t>PE3111addN</t>
  </si>
  <si>
    <t>Bajante escalonada</t>
  </si>
  <si>
    <t>2.1.4.12</t>
  </si>
  <si>
    <t>PE3411adbN</t>
  </si>
  <si>
    <t>Embocadura para tubo de hormigón de hasta 800 mm de diámetro nominal</t>
  </si>
  <si>
    <t>2.1.4.13</t>
  </si>
  <si>
    <t>PE3401.1adbN</t>
  </si>
  <si>
    <t>Arqueta de hormigón armado, fabricada in situ de 1,00 x 1,00 m Y 1,20 m</t>
  </si>
  <si>
    <t>2.1.4.14</t>
  </si>
  <si>
    <t>PE4710adbN</t>
  </si>
  <si>
    <t>Hormigón HNE-20/B/20, elaborado en central, para rellenos</t>
  </si>
  <si>
    <t>2.1.4.15</t>
  </si>
  <si>
    <t>2.1.4.16</t>
  </si>
  <si>
    <t>2.1.4.17</t>
  </si>
  <si>
    <t>2.1.4.18</t>
  </si>
  <si>
    <t>PE4501adb</t>
  </si>
  <si>
    <t>2.2</t>
  </si>
  <si>
    <t>02.03</t>
  </si>
  <si>
    <t>OTROS</t>
  </si>
  <si>
    <t>2.2.1</t>
  </si>
  <si>
    <t>02.03.01</t>
  </si>
  <si>
    <t>ZONA B.S. TÚNEL CHURRETELES ALTOS. DESMONTE PK 303+724</t>
  </si>
  <si>
    <t>2.2.1.1</t>
  </si>
  <si>
    <t>2.2.1.2</t>
  </si>
  <si>
    <t>PE2106add</t>
  </si>
  <si>
    <t>Desbroce terreno sin clasificar</t>
  </si>
  <si>
    <t>2.2.1.3</t>
  </si>
  <si>
    <t>PE310Gbad</t>
  </si>
  <si>
    <t>2.2.1.4</t>
  </si>
  <si>
    <t>PE310Gadd</t>
  </si>
  <si>
    <t>2.2.1.5</t>
  </si>
  <si>
    <t>PE3111maddN</t>
  </si>
  <si>
    <t>Bajante escalonada manual</t>
  </si>
  <si>
    <t>2.2.1.6</t>
  </si>
  <si>
    <t>PE3109.3adcN</t>
  </si>
  <si>
    <t>2.2.1.7</t>
  </si>
  <si>
    <t>PE510Abac</t>
  </si>
  <si>
    <t>Gavión rectangular 1x1x3m, 8x10 con diafragma</t>
  </si>
  <si>
    <t>2.2.1.8</t>
  </si>
  <si>
    <t>PE120JaddN</t>
  </si>
  <si>
    <t>Demolición de muro de gaviones</t>
  </si>
  <si>
    <t>2.2.1.9</t>
  </si>
  <si>
    <t>PE2102add</t>
  </si>
  <si>
    <t>Tala de árbol y supresión de tocón</t>
  </si>
  <si>
    <t>2.2.1.10</t>
  </si>
  <si>
    <t>PE2204adc</t>
  </si>
  <si>
    <t>2.2.1.11</t>
  </si>
  <si>
    <t>PE270Hadd</t>
  </si>
  <si>
    <t>Terraplén o pedraplén mat. préstamos o cantera</t>
  </si>
  <si>
    <t>2.2.1.12</t>
  </si>
  <si>
    <t>2.2.1.13</t>
  </si>
  <si>
    <t>PE220Fadd</t>
  </si>
  <si>
    <t>2.2.1.14</t>
  </si>
  <si>
    <t>PE480F.1aaddN</t>
  </si>
  <si>
    <t>2.2.1.15</t>
  </si>
  <si>
    <t>PE4401add</t>
  </si>
  <si>
    <t>2.2.1.16</t>
  </si>
  <si>
    <t>PE4501add</t>
  </si>
  <si>
    <t>2.2.1.17</t>
  </si>
  <si>
    <t>PP5304aadb</t>
  </si>
  <si>
    <t>Acero en malla B500SD para armado de losas o bóvedas ME 15x15 D:8-8</t>
  </si>
  <si>
    <t>2.2.1.18</t>
  </si>
  <si>
    <t>PE3224addN</t>
  </si>
  <si>
    <t>Formación de pasacunetas con tubo de hormigón DN 500 mm</t>
  </si>
  <si>
    <t>2.2.1.19</t>
  </si>
  <si>
    <t>PE3401add</t>
  </si>
  <si>
    <t>Arqueta de hormigón de 0,8x0,8x1,2 m</t>
  </si>
  <si>
    <t>2.2.1.20</t>
  </si>
  <si>
    <t>PE3411addN</t>
  </si>
  <si>
    <t>2.2.1.21</t>
  </si>
  <si>
    <t>PE3B01.1adcN</t>
  </si>
  <si>
    <t>2.2.1.22</t>
  </si>
  <si>
    <t>PE9505adbN</t>
  </si>
  <si>
    <t>Pavimento de hormigón vibrado HF-4,0 con juntas serradas</t>
  </si>
  <si>
    <t>3</t>
  </si>
  <si>
    <t>03</t>
  </si>
  <si>
    <t>ESTRUCTURAS</t>
  </si>
  <si>
    <t>3.1</t>
  </si>
  <si>
    <t>03.01</t>
  </si>
  <si>
    <t>VIADUCTOS Y PUENTES</t>
  </si>
  <si>
    <t>3.1.1</t>
  </si>
  <si>
    <t>03.01.01</t>
  </si>
  <si>
    <t>263+714 - VIADUCTO GUADALMEZ</t>
  </si>
  <si>
    <t>3.1.1.1</t>
  </si>
  <si>
    <t>03.01.01.01</t>
  </si>
  <si>
    <t>SANEOS</t>
  </si>
  <si>
    <t>3.1.1.1.1</t>
  </si>
  <si>
    <t>PP6105_PNE17</t>
  </si>
  <si>
    <t>Tratamiento con chorro de agua y arena sobre hormigón.</t>
  </si>
  <si>
    <t>3.1.1.1.2</t>
  </si>
  <si>
    <t>PP6106_PNE28</t>
  </si>
  <si>
    <t>Picado y saneado de desconchones en superficie de hormigón.</t>
  </si>
  <si>
    <t>3.1.1.1.3</t>
  </si>
  <si>
    <t>PE2108_PNE21</t>
  </si>
  <si>
    <t>u</t>
  </si>
  <si>
    <t>Limpieza de cargaderos</t>
  </si>
  <si>
    <t>3.1.1.1.4</t>
  </si>
  <si>
    <t>PNE_0064</t>
  </si>
  <si>
    <t>Tratamiento de protección en zona de cabeceros y fustes de pilas</t>
  </si>
  <si>
    <t>3.1.1.2</t>
  </si>
  <si>
    <t>03.01.01.02</t>
  </si>
  <si>
    <t>CONSOLIDACIONES Y REPOSICIONES</t>
  </si>
  <si>
    <t>3.1.1.2.1</t>
  </si>
  <si>
    <t>PP6204_PNE1</t>
  </si>
  <si>
    <t>Reparación de superficie de hormigón en desconchones</t>
  </si>
  <si>
    <t>3.1.1.2.2</t>
  </si>
  <si>
    <t>PP7202_PNE4</t>
  </si>
  <si>
    <t>Pasivación de armaduras con Sika top Armatec 110 Epocem</t>
  </si>
  <si>
    <t>3.1.1.2.3</t>
  </si>
  <si>
    <t>PP620C_PNE3</t>
  </si>
  <si>
    <t>Sellado externo de fisuras mediante resina tipo Sikadur 31 o equivalente</t>
  </si>
  <si>
    <t>3.1.1.2.4</t>
  </si>
  <si>
    <t>PP620C_PNE27</t>
  </si>
  <si>
    <t>Inyector para relleno de fisura</t>
  </si>
  <si>
    <t>3.1.1.2.5</t>
  </si>
  <si>
    <t>PP620E_PNE2</t>
  </si>
  <si>
    <t>Inyección de fisura con resina epoxi tipo Sikadur 52 o equivalente</t>
  </si>
  <si>
    <t>3.1.1.2.6</t>
  </si>
  <si>
    <t>PP7204_PNE34</t>
  </si>
  <si>
    <t>Inhibidor de corrosión migratorio</t>
  </si>
  <si>
    <t>3.1.1.2.7</t>
  </si>
  <si>
    <t>PP7204_PNE11</t>
  </si>
  <si>
    <t>Pintura anticarbonatación</t>
  </si>
  <si>
    <t>3.1.1.3</t>
  </si>
  <si>
    <t>03.01.01.04</t>
  </si>
  <si>
    <t>DRENAJE E IMPERMEABILIZACIONES</t>
  </si>
  <si>
    <t>3.1.1.3.1</t>
  </si>
  <si>
    <t>PP4203_PNE6B</t>
  </si>
  <si>
    <t>Imbornal totalmente colocado</t>
  </si>
  <si>
    <t>3.1.1.3.2</t>
  </si>
  <si>
    <t>PP4203_PNE7</t>
  </si>
  <si>
    <t>Vierteaguas perfil angular 75x75</t>
  </si>
  <si>
    <t>3.1.1.4</t>
  </si>
  <si>
    <t>03.01.01.05</t>
  </si>
  <si>
    <t>SUPERESTRUCTURA Y EQUIPAMIENTOS</t>
  </si>
  <si>
    <t>3.1.1.4.1</t>
  </si>
  <si>
    <t>PNE_0115</t>
  </si>
  <si>
    <t>Ménsula corta de apeo</t>
  </si>
  <si>
    <t>3.1.1.4.2</t>
  </si>
  <si>
    <t>PNE_0115B1</t>
  </si>
  <si>
    <t>Montaje y desmontaje de ménsula corta metálica de apeo en una cara</t>
  </si>
  <si>
    <t>3.1.1.4.3</t>
  </si>
  <si>
    <t>PNE_0115B2</t>
  </si>
  <si>
    <t>Montaje y desmontaje de  pareja de ménsula corta en caras opuestas de pila</t>
  </si>
  <si>
    <t>3.1.1.4.4</t>
  </si>
  <si>
    <t>PNE_0089</t>
  </si>
  <si>
    <t>Seguimiento topográfico del tablero de la estructura en labores de cambio de aparato de apoyo</t>
  </si>
  <si>
    <t>3.1.1.4.5</t>
  </si>
  <si>
    <t>PNE_0090</t>
  </si>
  <si>
    <t>Bateo de balasto tras el cambio de aparatos de apoyo</t>
  </si>
  <si>
    <t>3.1.1.4.6</t>
  </si>
  <si>
    <t>PE1301_PNE8</t>
  </si>
  <si>
    <t>Desmontaje provisional de malla de simple torsión en cerramiento</t>
  </si>
  <si>
    <t>3.1.1.4.7</t>
  </si>
  <si>
    <t>PNE_0071</t>
  </si>
  <si>
    <t>Tratamiento de junta de dilatación en tablero de vigas</t>
  </si>
  <si>
    <t>3.1.1.4.8</t>
  </si>
  <si>
    <t>V05004_PNE40</t>
  </si>
  <si>
    <t>d</t>
  </si>
  <si>
    <t>Trabajos de acondicionamiento final de vía</t>
  </si>
  <si>
    <t>3.1.1.4.9</t>
  </si>
  <si>
    <t>V05008_PNE39</t>
  </si>
  <si>
    <t>Desguarnecido local/Reposición de vía por medios manuales o mecánicos para instalación de aparatos de junta de dilatación,</t>
  </si>
  <si>
    <t>3.1.1.4.10</t>
  </si>
  <si>
    <t>PPA103_PNE29</t>
  </si>
  <si>
    <t>Tratamiento completo de pintura en barandilla metalica</t>
  </si>
  <si>
    <t>3.1.1.4.11</t>
  </si>
  <si>
    <t>PP6103_PNE30</t>
  </si>
  <si>
    <t>Chorro de arena sobre barandilla metálica SA2 1/2</t>
  </si>
  <si>
    <t>3.1.1.4.12</t>
  </si>
  <si>
    <t>PNE_0073</t>
  </si>
  <si>
    <t>Inspección especial de apoyos</t>
  </si>
  <si>
    <t>3.1.1.4.13</t>
  </si>
  <si>
    <t>PE4901_PNE19B</t>
  </si>
  <si>
    <t>Ejecución de murete guardabalasto con perfiles metálicos</t>
  </si>
  <si>
    <t>3.1.1.4.14</t>
  </si>
  <si>
    <t>OCG060bbbab_N6</t>
  </si>
  <si>
    <t>Cambio de aparato de Apoyo de neopreno zunchado</t>
  </si>
  <si>
    <t>3.1.1.4.15</t>
  </si>
  <si>
    <t>PP5704abab</t>
  </si>
  <si>
    <t>dm3</t>
  </si>
  <si>
    <t>Apoyo rectangular de neopreno armado &gt; 6 dm³ de volumen, colocado</t>
  </si>
  <si>
    <t>3.1.1.4.16</t>
  </si>
  <si>
    <t>V08013c</t>
  </si>
  <si>
    <t>Traslado de de cualquier tipo de bateadora pesada de línea, o desvíos , desde taller o base de maquinaria a obra y viceversa</t>
  </si>
  <si>
    <t>3.1.1.4.17</t>
  </si>
  <si>
    <t>V08013d</t>
  </si>
  <si>
    <t>Traslado de perfiladora de cualquier tipo con y sin tolva, desde taller o base de maquinaria a obra y viceversa</t>
  </si>
  <si>
    <t>3.1.1.4.18</t>
  </si>
  <si>
    <t>PNE_0017</t>
  </si>
  <si>
    <t>Inspección de armado de cabeceros de pilas</t>
  </si>
  <si>
    <t>3.1.1.5</t>
  </si>
  <si>
    <t>03.01.01.06</t>
  </si>
  <si>
    <t>MEDIOS AUXILIARES Y VARIOS</t>
  </si>
  <si>
    <t>3.1.1.5.1</t>
  </si>
  <si>
    <t>PNE_0045N</t>
  </si>
  <si>
    <t>Andamio colgado</t>
  </si>
  <si>
    <t>3.1.1.5.2</t>
  </si>
  <si>
    <t>PNE_0001</t>
  </si>
  <si>
    <t>Semana de alquiler de medios especiales de acceso para trabajos en altura hasta 24 m</t>
  </si>
  <si>
    <t>3.1.1.5.3</t>
  </si>
  <si>
    <t>PNE_V10N</t>
  </si>
  <si>
    <t>Señalización en camino</t>
  </si>
  <si>
    <t>3.1.2</t>
  </si>
  <si>
    <t>03.01.02</t>
  </si>
  <si>
    <t>286+293 - VIADUCTO MATAPUERCAS I</t>
  </si>
  <si>
    <t>3.1.2.1</t>
  </si>
  <si>
    <t>03.01.02.01</t>
  </si>
  <si>
    <t>3.1.2.1.1</t>
  </si>
  <si>
    <t>3.1.2.1.2</t>
  </si>
  <si>
    <t>3.1.2.1.3</t>
  </si>
  <si>
    <t>3.1.2.2</t>
  </si>
  <si>
    <t>03.01.02.02</t>
  </si>
  <si>
    <t>3.1.2.2.1</t>
  </si>
  <si>
    <t>3.1.2.2.2</t>
  </si>
  <si>
    <t>3.1.2.2.3</t>
  </si>
  <si>
    <t>3.1.2.2.4</t>
  </si>
  <si>
    <t>3.1.2.2.5</t>
  </si>
  <si>
    <t>3.1.2.2.6</t>
  </si>
  <si>
    <t>3.1.2.2.7</t>
  </si>
  <si>
    <t>3.1.2.2.8</t>
  </si>
  <si>
    <t>PP7205_PNE13</t>
  </si>
  <si>
    <t>Tratamiento de protección en culatas de vigas</t>
  </si>
  <si>
    <t>3.1.2.3</t>
  </si>
  <si>
    <t>03.01.02.03</t>
  </si>
  <si>
    <t>ELEMENTOS Y REFUERZOS ESTRUCTURALES</t>
  </si>
  <si>
    <t>3.1.2.3.1</t>
  </si>
  <si>
    <t>PP6204_PNE25</t>
  </si>
  <si>
    <t>Cosido de grieta con refuerzo en paramento</t>
  </si>
  <si>
    <t>3.1.2.4</t>
  </si>
  <si>
    <t>03.01.02.04</t>
  </si>
  <si>
    <t>3.1.2.4.1</t>
  </si>
  <si>
    <t>3.1.2.4.2</t>
  </si>
  <si>
    <t>3.1.2.5</t>
  </si>
  <si>
    <t>03.01.02.05</t>
  </si>
  <si>
    <t>3.1.2.5.1</t>
  </si>
  <si>
    <t>3.1.2.5.2</t>
  </si>
  <si>
    <t>3.1.2.5.3</t>
  </si>
  <si>
    <t>PP1401bab</t>
  </si>
  <si>
    <t>Desmontaje de barandilla metálica en puentes,con medios mecánicos y carga sobre camión</t>
  </si>
  <si>
    <t>3.1.2.5.4</t>
  </si>
  <si>
    <t>PP1401ada</t>
  </si>
  <si>
    <t>Desmontaje de barandilla metálica en puentes (cualquier horario)</t>
  </si>
  <si>
    <t>3.1.2.5.5</t>
  </si>
  <si>
    <t>PPA103_PNE44B</t>
  </si>
  <si>
    <t>Barandilla de acero S275JR</t>
  </si>
  <si>
    <t>3.1.2.5.6</t>
  </si>
  <si>
    <t>3.1.2.5.7</t>
  </si>
  <si>
    <t>3.1.2.5.8</t>
  </si>
  <si>
    <t>3.1.2.5.9</t>
  </si>
  <si>
    <t>3.1.2.5.10</t>
  </si>
  <si>
    <t>3.1.2.5.11</t>
  </si>
  <si>
    <t>3.1.2.5.12</t>
  </si>
  <si>
    <t>PP5704_PNE9</t>
  </si>
  <si>
    <t>Unidad de cambio de aparatos de Apoyo</t>
  </si>
  <si>
    <t>3.1.2.5.13</t>
  </si>
  <si>
    <t>3.1.2.5.14</t>
  </si>
  <si>
    <t>3.1.2.5.15</t>
  </si>
  <si>
    <t>3.1.2.5.16</t>
  </si>
  <si>
    <t>PP2107_PNE38</t>
  </si>
  <si>
    <t>Excavación de cimentación en obras de puentes s/terreno compacto h&lt;4m, a&gt;=2m</t>
  </si>
  <si>
    <t>3.1.2.5.17</t>
  </si>
  <si>
    <t>PP2207adb</t>
  </si>
  <si>
    <t>Relleno con tierras procedente de la excavación en obras de puentes</t>
  </si>
  <si>
    <t>3.1.2.6</t>
  </si>
  <si>
    <t>03.01.02.06</t>
  </si>
  <si>
    <t>3.1.2.6.1</t>
  </si>
  <si>
    <t>3.1.3</t>
  </si>
  <si>
    <t>03.01.03</t>
  </si>
  <si>
    <t>287+781 - VIADUCTO MATAPUERCAS II</t>
  </si>
  <si>
    <t>3.1.3.1</t>
  </si>
  <si>
    <t>03.01.03.01</t>
  </si>
  <si>
    <t>3.1.3.1.1</t>
  </si>
  <si>
    <t>3.1.3.1.2</t>
  </si>
  <si>
    <t>3.1.3.1.3</t>
  </si>
  <si>
    <t>3.1.3.2</t>
  </si>
  <si>
    <t>03.01.03.02</t>
  </si>
  <si>
    <t>3.1.3.2.1</t>
  </si>
  <si>
    <t>3.1.3.2.2</t>
  </si>
  <si>
    <t>3.1.3.2.3</t>
  </si>
  <si>
    <t>3.1.3.2.4</t>
  </si>
  <si>
    <t>3.1.3.2.5</t>
  </si>
  <si>
    <t>3.1.3.2.6</t>
  </si>
  <si>
    <t>3.1.3.2.7</t>
  </si>
  <si>
    <t>3.1.3.2.8</t>
  </si>
  <si>
    <t>3.1.3.3</t>
  </si>
  <si>
    <t>03.01.03.04</t>
  </si>
  <si>
    <t>3.1.3.3.1</t>
  </si>
  <si>
    <t>3.1.3.3.2</t>
  </si>
  <si>
    <t>3.1.3.4</t>
  </si>
  <si>
    <t>03.01.03.05</t>
  </si>
  <si>
    <t>3.1.3.4.1</t>
  </si>
  <si>
    <t>3.1.3.4.2</t>
  </si>
  <si>
    <t>3.1.3.4.3</t>
  </si>
  <si>
    <t>3.1.3.4.4</t>
  </si>
  <si>
    <t>3.1.3.4.5</t>
  </si>
  <si>
    <t>3.1.3.4.6</t>
  </si>
  <si>
    <t>3.1.3.4.7</t>
  </si>
  <si>
    <t>3.1.3.4.8</t>
  </si>
  <si>
    <t>3.1.3.4.9</t>
  </si>
  <si>
    <t>3.1.3.4.10</t>
  </si>
  <si>
    <t>3.1.3.4.11</t>
  </si>
  <si>
    <t>3.1.3.4.12</t>
  </si>
  <si>
    <t>3.1.3.4.13</t>
  </si>
  <si>
    <t>3.1.3.4.14</t>
  </si>
  <si>
    <t>3.1.3.4.15</t>
  </si>
  <si>
    <t>3.1.3.4.16</t>
  </si>
  <si>
    <t>3.1.3.5</t>
  </si>
  <si>
    <t>03.01.03.06</t>
  </si>
  <si>
    <t>3.1.3.5.1</t>
  </si>
  <si>
    <t>3.1.4</t>
  </si>
  <si>
    <t>03.01.04</t>
  </si>
  <si>
    <t>288+186 - PUENTE VENTA DE LOBOS</t>
  </si>
  <si>
    <t>3.1.4.1</t>
  </si>
  <si>
    <t>03.01.04.05</t>
  </si>
  <si>
    <t>3.1.4.1.1</t>
  </si>
  <si>
    <t>3.1.4.1.2</t>
  </si>
  <si>
    <t>3.1.4.1.3</t>
  </si>
  <si>
    <t>3.1.4.1.4</t>
  </si>
  <si>
    <t>3.1.4.1.5</t>
  </si>
  <si>
    <t>3.1.4.1.6</t>
  </si>
  <si>
    <t>3.1.4.2</t>
  </si>
  <si>
    <t>03.01.04.06</t>
  </si>
  <si>
    <t>3.1.4.2.1</t>
  </si>
  <si>
    <t>3.1.4.2.2</t>
  </si>
  <si>
    <t>3.1.4.2.3</t>
  </si>
  <si>
    <t>PNE_V5N</t>
  </si>
  <si>
    <t>Corte de trafico tipo 5</t>
  </si>
  <si>
    <t>3.1.5</t>
  </si>
  <si>
    <t>03.01.05</t>
  </si>
  <si>
    <t>297+192 - VIADUCTO VALLE</t>
  </si>
  <si>
    <t>3.1.5.1</t>
  </si>
  <si>
    <t>03.01.05.01</t>
  </si>
  <si>
    <t>3.1.5.1.1</t>
  </si>
  <si>
    <t>3.1.5.1.2</t>
  </si>
  <si>
    <t>3.1.5.1.3</t>
  </si>
  <si>
    <t>PNE_0013</t>
  </si>
  <si>
    <t>Tratamiento completo de reparación de superficie de hormigón en pila</t>
  </si>
  <si>
    <t>3.1.5.2</t>
  </si>
  <si>
    <t>03.01.05.02</t>
  </si>
  <si>
    <t>3.1.5.2.1</t>
  </si>
  <si>
    <t>3.1.5.2.2</t>
  </si>
  <si>
    <t>3.1.5.2.3</t>
  </si>
  <si>
    <t>3.1.5.2.4</t>
  </si>
  <si>
    <t>3.1.5.2.5</t>
  </si>
  <si>
    <t>3.1.5.2.6</t>
  </si>
  <si>
    <t>3.1.5.2.7</t>
  </si>
  <si>
    <t>3.1.5.2.8</t>
  </si>
  <si>
    <t>PNE_0052</t>
  </si>
  <si>
    <t>Reparación de junta transversal entre dovelas</t>
  </si>
  <si>
    <t>3.1.5.2.9</t>
  </si>
  <si>
    <t>PNE_0053</t>
  </si>
  <si>
    <t>Reparación de junta longitudinal entre alma y losa superior</t>
  </si>
  <si>
    <t>3.1.5.3</t>
  </si>
  <si>
    <t>03.01.05.03</t>
  </si>
  <si>
    <t>3.1.5.3.1</t>
  </si>
  <si>
    <t>PNE_0015</t>
  </si>
  <si>
    <t>Destesado de vaina</t>
  </si>
  <si>
    <t>3.1.5.3.2</t>
  </si>
  <si>
    <t>PNE_0016</t>
  </si>
  <si>
    <t>Limpieza y repintado de placa de anclaje</t>
  </si>
  <si>
    <t>3.1.5.3.3</t>
  </si>
  <si>
    <t>OHB050bab_N17</t>
  </si>
  <si>
    <t>Acero activo en anclaje de punto fijo</t>
  </si>
  <si>
    <t>3.1.5.3.4</t>
  </si>
  <si>
    <t>PNE_0040</t>
  </si>
  <si>
    <t>Tratamiento aparatos de apoyo tipo POT</t>
  </si>
  <si>
    <t>3.1.5.4</t>
  </si>
  <si>
    <t>03.01.05.04</t>
  </si>
  <si>
    <t>3.1.5.4.1</t>
  </si>
  <si>
    <t>3.1.5.4.2</t>
  </si>
  <si>
    <t>3.1.5.4.3</t>
  </si>
  <si>
    <t>PNE_0024</t>
  </si>
  <si>
    <t>Ejecución de taladros en losa D=30 mm</t>
  </si>
  <si>
    <t>3.1.5.4.4</t>
  </si>
  <si>
    <t>PNE_0020</t>
  </si>
  <si>
    <t>Sellado imbornales actuales</t>
  </si>
  <si>
    <t>3.1.5.5</t>
  </si>
  <si>
    <t>03.01.05.05</t>
  </si>
  <si>
    <t>3.1.5.5.1</t>
  </si>
  <si>
    <t>3.1.5.5.2</t>
  </si>
  <si>
    <t>PE1301bab</t>
  </si>
  <si>
    <t>3.1.5.5.3</t>
  </si>
  <si>
    <t>PE7205baaN</t>
  </si>
  <si>
    <t>Cerramiento malla metálica de simple torsión en borde dintel</t>
  </si>
  <si>
    <t>3.1.5.5.4</t>
  </si>
  <si>
    <t>3.1.5.5.5</t>
  </si>
  <si>
    <t>PE4901_PNE19A</t>
  </si>
  <si>
    <t>Ejecución de murete guardabalasto metálico en vía desguarnecida</t>
  </si>
  <si>
    <t>3.1.5.5.6</t>
  </si>
  <si>
    <t>3.1.5.5.7</t>
  </si>
  <si>
    <t>PP6107baaN</t>
  </si>
  <si>
    <t>Tratamiento superficial tablero hasta conseguir poro abierto</t>
  </si>
  <si>
    <t>3.1.5.5.8</t>
  </si>
  <si>
    <t>PP6104bbab_N47</t>
  </si>
  <si>
    <t>Tratamiento superficial cara interior muretes guardabalasto</t>
  </si>
  <si>
    <t>3.1.5.5.9</t>
  </si>
  <si>
    <t>PNE_0018</t>
  </si>
  <si>
    <t>Ejecución de media caña con masilla elastica de poliuretano</t>
  </si>
  <si>
    <t>3.1.5.5.10</t>
  </si>
  <si>
    <t>PNE_0027</t>
  </si>
  <si>
    <t>Cubrejuntas en estribo móvil</t>
  </si>
  <si>
    <t>3.1.5.5.11</t>
  </si>
  <si>
    <t>PNE_0019</t>
  </si>
  <si>
    <t>Tratamiento impermeabilización mediante poliurea híbrida</t>
  </si>
  <si>
    <t>3.1.5.5.12</t>
  </si>
  <si>
    <t>PNE_0022</t>
  </si>
  <si>
    <t>Reposición de hombro de banqueta de balasto de vía</t>
  </si>
  <si>
    <t>3.1.5.5.13</t>
  </si>
  <si>
    <t>PNE_0026</t>
  </si>
  <si>
    <t>Sellado junta de dilatación punto fijo estribo</t>
  </si>
  <si>
    <t>3.1.5.5.14</t>
  </si>
  <si>
    <t>PNE_0032</t>
  </si>
  <si>
    <t>Reposición de hombro de banqueta</t>
  </si>
  <si>
    <t>3.1.5.5.15</t>
  </si>
  <si>
    <t>PNE_0034</t>
  </si>
  <si>
    <t>Murete guardabalasto provisional F1</t>
  </si>
  <si>
    <t>3.1.5.5.16</t>
  </si>
  <si>
    <t>PNE_0035</t>
  </si>
  <si>
    <t>Murete guardabalasto provisional F2</t>
  </si>
  <si>
    <t>3.1.5.5.17</t>
  </si>
  <si>
    <t>PNE_0033</t>
  </si>
  <si>
    <t>Regularización cara superior de tablero</t>
  </si>
  <si>
    <t>3.1.5.6</t>
  </si>
  <si>
    <t>03.01.05.06</t>
  </si>
  <si>
    <t>3.1.5.6.1</t>
  </si>
  <si>
    <t>3.1.5.6.2</t>
  </si>
  <si>
    <t>PE2107_PNE00</t>
  </si>
  <si>
    <t>Despeje, desbroce y retirada de vegetación</t>
  </si>
  <si>
    <t>3.1.5.6.3</t>
  </si>
  <si>
    <t>PNE_0007</t>
  </si>
  <si>
    <t>Cala en cara superior tablero tipo A</t>
  </si>
  <si>
    <t>3.1.5.6.4</t>
  </si>
  <si>
    <t>PNE_0008</t>
  </si>
  <si>
    <t>Cala en alma de cajón tipo B</t>
  </si>
  <si>
    <t>3.1.5.6.5</t>
  </si>
  <si>
    <t>PNE_0009</t>
  </si>
  <si>
    <t>Cala losa superior tipo C</t>
  </si>
  <si>
    <t>3.1.5.6.6</t>
  </si>
  <si>
    <t>PNE_0011</t>
  </si>
  <si>
    <t>Inyección en vaina mediante lechada de cemento</t>
  </si>
  <si>
    <t>3.1.5.6.7</t>
  </si>
  <si>
    <t>PNE_0037</t>
  </si>
  <si>
    <t>Inspección de vaina a través de la trompeta (en cala tipo E)</t>
  </si>
  <si>
    <t>3.1.5.6.8</t>
  </si>
  <si>
    <t>PNE_0038</t>
  </si>
  <si>
    <t>Apertura de cala en semi-cabeza de estribo (cala tipo D)</t>
  </si>
  <si>
    <t>3.1.5.6.9</t>
  </si>
  <si>
    <t>PP8109add</t>
  </si>
  <si>
    <t>t</t>
  </si>
  <si>
    <t>Inyección en exceso de lechada de cemento con una dotación de 30 kg/m</t>
  </si>
  <si>
    <t>3.1.5.6.10</t>
  </si>
  <si>
    <t>PNE_0039</t>
  </si>
  <si>
    <t>Inspección de vaina a través de tubos de purga</t>
  </si>
  <si>
    <t>3.1.5.6.11</t>
  </si>
  <si>
    <t>PNE_0036</t>
  </si>
  <si>
    <t>Picado de bloque y colocación de capót (cala tipo E)</t>
  </si>
  <si>
    <t>3.1.5.7</t>
  </si>
  <si>
    <t>03.01.05.07</t>
  </si>
  <si>
    <t>REPOSICIÓN DE VÍA</t>
  </si>
  <si>
    <t>3.1.5.7.1</t>
  </si>
  <si>
    <t>V02001bbadN</t>
  </si>
  <si>
    <t>Levante de vía con traviesa de hormigón, con cualquier tipo de perfil y sujeción de carriles (N/5 a 3/A).</t>
  </si>
  <si>
    <t>3.1.5.7.2</t>
  </si>
  <si>
    <t>V02004bbadN</t>
  </si>
  <si>
    <t>Levante de Aparato de Dilatación</t>
  </si>
  <si>
    <t>3.1.5.7.3</t>
  </si>
  <si>
    <t>V05020badN</t>
  </si>
  <si>
    <t>Empleo de balasto nuevo</t>
  </si>
  <si>
    <t>3.1.5.7.4</t>
  </si>
  <si>
    <t>V11010baaN</t>
  </si>
  <si>
    <t>Carga, transporte y puesta en obra de traviesa</t>
  </si>
  <si>
    <t>3.1.5.7.5</t>
  </si>
  <si>
    <t>V1018.3adaN</t>
  </si>
  <si>
    <t>Carga, transporte y descarga en obra de carril</t>
  </si>
  <si>
    <t>3.1.5.7.6</t>
  </si>
  <si>
    <t>V1018.4adaN</t>
  </si>
  <si>
    <t>Posicionado y montaje de carriles de vía</t>
  </si>
  <si>
    <t>3.1.5.7.7</t>
  </si>
  <si>
    <t>V06007N</t>
  </si>
  <si>
    <t>Suministro murete guardabalasto Apararato Dilatacion 300 - 1000 mm</t>
  </si>
  <si>
    <t>3.1.5.7.8</t>
  </si>
  <si>
    <t>V06005.01bbadN</t>
  </si>
  <si>
    <t>Montaje de aparato de dilatación completo</t>
  </si>
  <si>
    <t>3.1.5.7.9</t>
  </si>
  <si>
    <t>V16001bcbad</t>
  </si>
  <si>
    <t>Soldadura aluminotérmica con precalentamiento aire inducido y propano en plena vía y kit de soldadura con crisol de un solo uso</t>
  </si>
  <si>
    <t>3.1.5.7.10</t>
  </si>
  <si>
    <t>V08008.1badN</t>
  </si>
  <si>
    <t>Estabilización dinámica de vía nueva con maquinaria pesada (N/5 a 3/A).</t>
  </si>
  <si>
    <t>3.1.5.7.11</t>
  </si>
  <si>
    <t>V08007.1badN</t>
  </si>
  <si>
    <t>Nivelación, alineación y perfilado de vía y aparatos. (N/5 a 3/A).</t>
  </si>
  <si>
    <t>3.1.5.7.12</t>
  </si>
  <si>
    <t>V08013f</t>
  </si>
  <si>
    <t>Traslado de estabilizadora, desde taller o base de maquinaria a obra y viceversa.</t>
  </si>
  <si>
    <t>3.1.5.7.13</t>
  </si>
  <si>
    <t>3.1.5.7.14</t>
  </si>
  <si>
    <t>3.1.5.7.15</t>
  </si>
  <si>
    <t>U17I21baN</t>
  </si>
  <si>
    <t>Asistencia a los trabajos de desmontaje y montaje de vía</t>
  </si>
  <si>
    <t>3.1.5.7.16</t>
  </si>
  <si>
    <t>U02G01caN</t>
  </si>
  <si>
    <t>km</t>
  </si>
  <si>
    <t>Materiales resposición sistemas LZB por km de vía</t>
  </si>
  <si>
    <t>3.1.5.7.17</t>
  </si>
  <si>
    <t>ULP17CAT3aa</t>
  </si>
  <si>
    <t>Ajuste de geometría de catenaria en vía general, trabajo nocturmo con corte de tensión</t>
  </si>
  <si>
    <t>3.1.5.7.18</t>
  </si>
  <si>
    <t>SS2101N</t>
  </si>
  <si>
    <t>SAAT sistema de alarma por aproximación de trenes</t>
  </si>
  <si>
    <t>3.1.6</t>
  </si>
  <si>
    <t>03.01.06</t>
  </si>
  <si>
    <t>297+743 - VIADUCTO MARTINDIENTES</t>
  </si>
  <si>
    <t>3.1.6.1</t>
  </si>
  <si>
    <t>03.01.06.01</t>
  </si>
  <si>
    <t>3.1.6.1.1</t>
  </si>
  <si>
    <t>3.1.6.1.2</t>
  </si>
  <si>
    <t>3.1.6.1.3</t>
  </si>
  <si>
    <t>3.1.6.2</t>
  </si>
  <si>
    <t>03.01.06.02</t>
  </si>
  <si>
    <t>3.1.6.2.1</t>
  </si>
  <si>
    <t>3.1.6.2.2</t>
  </si>
  <si>
    <t>3.1.6.2.3</t>
  </si>
  <si>
    <t>3.1.6.2.4</t>
  </si>
  <si>
    <t>3.1.6.2.5</t>
  </si>
  <si>
    <t>3.1.6.2.6</t>
  </si>
  <si>
    <t>3.1.6.2.7</t>
  </si>
  <si>
    <t>3.1.6.2.8</t>
  </si>
  <si>
    <t>3.1.6.2.9</t>
  </si>
  <si>
    <t>3.1.6.3</t>
  </si>
  <si>
    <t>03.01.06.03</t>
  </si>
  <si>
    <t>3.1.6.3.1</t>
  </si>
  <si>
    <t>3.1.6.3.2</t>
  </si>
  <si>
    <t>3.1.6.3.3</t>
  </si>
  <si>
    <t>3.1.6.3.4</t>
  </si>
  <si>
    <t>3.1.6.4</t>
  </si>
  <si>
    <t>03.01.06.04</t>
  </si>
  <si>
    <t>3.1.6.4.1</t>
  </si>
  <si>
    <t>3.1.6.4.2</t>
  </si>
  <si>
    <t>3.1.6.4.3</t>
  </si>
  <si>
    <t>3.1.6.5</t>
  </si>
  <si>
    <t>03.01.06.05</t>
  </si>
  <si>
    <t>3.1.6.5.1</t>
  </si>
  <si>
    <t>3.1.6.5.2</t>
  </si>
  <si>
    <t>3.1.6.5.3</t>
  </si>
  <si>
    <t>3.1.6.5.4</t>
  </si>
  <si>
    <t>3.1.6.5.5</t>
  </si>
  <si>
    <t>3.1.6.5.6</t>
  </si>
  <si>
    <t>3.1.6.5.7</t>
  </si>
  <si>
    <t>PP1402baa_N48</t>
  </si>
  <si>
    <t>Desmontaje de murete guardabalasto</t>
  </si>
  <si>
    <t>3.1.6.5.8</t>
  </si>
  <si>
    <t>3.1.6.5.9</t>
  </si>
  <si>
    <t>3.1.6.5.10</t>
  </si>
  <si>
    <t>3.1.6.5.11</t>
  </si>
  <si>
    <t>3.1.6.5.12</t>
  </si>
  <si>
    <t>3.1.6.5.13</t>
  </si>
  <si>
    <t>3.1.6.5.14</t>
  </si>
  <si>
    <t>3.1.6.5.15</t>
  </si>
  <si>
    <t>3.1.6.5.16</t>
  </si>
  <si>
    <t>3.1.6.5.17</t>
  </si>
  <si>
    <t>3.1.6.5.18</t>
  </si>
  <si>
    <t>3.1.6.6</t>
  </si>
  <si>
    <t>03.01.06.06</t>
  </si>
  <si>
    <t>3.1.6.6.1</t>
  </si>
  <si>
    <t>3.1.6.6.2</t>
  </si>
  <si>
    <t>3.1.6.6.3</t>
  </si>
  <si>
    <t>3.1.6.6.4</t>
  </si>
  <si>
    <t>3.1.6.6.5</t>
  </si>
  <si>
    <t>3.1.6.6.6</t>
  </si>
  <si>
    <t>3.1.6.6.7</t>
  </si>
  <si>
    <t>3.1.6.6.8</t>
  </si>
  <si>
    <t>3.1.6.6.9</t>
  </si>
  <si>
    <t>3.1.6.6.10</t>
  </si>
  <si>
    <t>3.1.6.6.11</t>
  </si>
  <si>
    <t>3.1.6.7</t>
  </si>
  <si>
    <t>03.01.06.07</t>
  </si>
  <si>
    <t>3.1.6.7.1</t>
  </si>
  <si>
    <t>3.1.6.7.2</t>
  </si>
  <si>
    <t>3.1.6.7.3</t>
  </si>
  <si>
    <t>3.1.6.7.4</t>
  </si>
  <si>
    <t>3.1.6.7.5</t>
  </si>
  <si>
    <t>3.1.6.7.6</t>
  </si>
  <si>
    <t>3.1.6.7.7</t>
  </si>
  <si>
    <t>3.1.6.7.8</t>
  </si>
  <si>
    <t>3.1.6.7.9</t>
  </si>
  <si>
    <t>3.1.6.7.10</t>
  </si>
  <si>
    <t>3.1.6.7.11</t>
  </si>
  <si>
    <t>3.1.6.7.12</t>
  </si>
  <si>
    <t>3.1.6.7.13</t>
  </si>
  <si>
    <t>3.1.6.7.14</t>
  </si>
  <si>
    <t>3.1.6.7.15</t>
  </si>
  <si>
    <t>3.1.6.7.16</t>
  </si>
  <si>
    <t>3.1.6.7.17</t>
  </si>
  <si>
    <t>3.1.6.7.18</t>
  </si>
  <si>
    <t>3.1.7</t>
  </si>
  <si>
    <t>03.01.07</t>
  </si>
  <si>
    <t>302+285 - VIADUCTO CORTACEROS II</t>
  </si>
  <si>
    <t>3.1.7.1</t>
  </si>
  <si>
    <t>03.01.07.01</t>
  </si>
  <si>
    <t>3.1.7.1.1</t>
  </si>
  <si>
    <t>3.1.7.1.2</t>
  </si>
  <si>
    <t>3.1.7.1.3</t>
  </si>
  <si>
    <t>3.1.7.2</t>
  </si>
  <si>
    <t>03.01.07.02</t>
  </si>
  <si>
    <t>3.1.7.2.1</t>
  </si>
  <si>
    <t>3.1.7.2.2</t>
  </si>
  <si>
    <t>3.1.7.2.3</t>
  </si>
  <si>
    <t>3.1.7.2.4</t>
  </si>
  <si>
    <t>3.1.7.3</t>
  </si>
  <si>
    <t>03.01.07.03</t>
  </si>
  <si>
    <t>3.1.7.3.1</t>
  </si>
  <si>
    <t>PP5709_PNE10</t>
  </si>
  <si>
    <t>Inyección bajo neopreno para mejora de contacto Meseta-Apoyo</t>
  </si>
  <si>
    <t>3.1.7.4</t>
  </si>
  <si>
    <t>03.01.07.04</t>
  </si>
  <si>
    <t>3.1.7.4.1</t>
  </si>
  <si>
    <t>3.1.7.5</t>
  </si>
  <si>
    <t>03.01.07.05</t>
  </si>
  <si>
    <t>3.1.7.5.1</t>
  </si>
  <si>
    <t>3.1.7.5.2</t>
  </si>
  <si>
    <t>3.1.7.5.3</t>
  </si>
  <si>
    <t>3.1.7.5.4</t>
  </si>
  <si>
    <t>3.1.7.5.5</t>
  </si>
  <si>
    <t>3.1.7.5.6</t>
  </si>
  <si>
    <t>3.1.7.5.7</t>
  </si>
  <si>
    <t>3.1.7.5.8</t>
  </si>
  <si>
    <t>3.1.7.5.9</t>
  </si>
  <si>
    <t>3.1.7.5.10</t>
  </si>
  <si>
    <t>3.1.7.5.11</t>
  </si>
  <si>
    <t>3.1.7.5.12</t>
  </si>
  <si>
    <t>3.1.7.5.13</t>
  </si>
  <si>
    <t>3.1.7.5.14</t>
  </si>
  <si>
    <t>3.1.7.6</t>
  </si>
  <si>
    <t>03.01.07.06</t>
  </si>
  <si>
    <t>3.1.7.6.1</t>
  </si>
  <si>
    <t>3.1.7.7</t>
  </si>
  <si>
    <t>03.01.07.07</t>
  </si>
  <si>
    <t>3.1.7.7.1</t>
  </si>
  <si>
    <t>3.1.7.7.2</t>
  </si>
  <si>
    <t>3.1.7.7.3</t>
  </si>
  <si>
    <t>3.1.7.7.4</t>
  </si>
  <si>
    <t>3.1.7.7.5</t>
  </si>
  <si>
    <t>3.1.7.7.6</t>
  </si>
  <si>
    <t>3.1.7.7.7</t>
  </si>
  <si>
    <t>3.1.7.7.8</t>
  </si>
  <si>
    <t>3.1.7.7.9</t>
  </si>
  <si>
    <t>3.1.7.7.10</t>
  </si>
  <si>
    <t>3.1.7.7.11</t>
  </si>
  <si>
    <t>3.1.7.7.12</t>
  </si>
  <si>
    <t>3.1.7.7.13</t>
  </si>
  <si>
    <t>3.1.7.7.14</t>
  </si>
  <si>
    <t>3.1.7.7.15</t>
  </si>
  <si>
    <t>3.1.8</t>
  </si>
  <si>
    <t>03.01.08</t>
  </si>
  <si>
    <t>302+490 - VIADUCTO CORTACEROS I</t>
  </si>
  <si>
    <t>3.1.8.1</t>
  </si>
  <si>
    <t>03.01.08.01</t>
  </si>
  <si>
    <t>3.1.8.1.1</t>
  </si>
  <si>
    <t>3.1.8.1.2</t>
  </si>
  <si>
    <t>3.1.8.1.3</t>
  </si>
  <si>
    <t>3.1.8.2</t>
  </si>
  <si>
    <t>03.01.08.02</t>
  </si>
  <si>
    <t>3.1.8.2.1</t>
  </si>
  <si>
    <t>3.1.8.2.2</t>
  </si>
  <si>
    <t>3.1.8.2.3</t>
  </si>
  <si>
    <t>3.1.8.2.4</t>
  </si>
  <si>
    <t>3.1.8.2.5</t>
  </si>
  <si>
    <t>3.1.8.2.6</t>
  </si>
  <si>
    <t>3.1.8.2.7</t>
  </si>
  <si>
    <t>3.1.8.2.8</t>
  </si>
  <si>
    <t>3.1.8.2.9</t>
  </si>
  <si>
    <t>3.1.8.3</t>
  </si>
  <si>
    <t>03.01.08.03</t>
  </si>
  <si>
    <t>3.1.8.3.1</t>
  </si>
  <si>
    <t>3.1.8.3.2</t>
  </si>
  <si>
    <t>3.1.8.3.3</t>
  </si>
  <si>
    <t>3.1.8.3.4</t>
  </si>
  <si>
    <t>3.1.8.4</t>
  </si>
  <si>
    <t>03.01.08.04</t>
  </si>
  <si>
    <t>3.1.8.4.1</t>
  </si>
  <si>
    <t>3.1.8.4.2</t>
  </si>
  <si>
    <t>3.1.8.4.3</t>
  </si>
  <si>
    <t>3.1.8.4.4</t>
  </si>
  <si>
    <t>3.1.8.5</t>
  </si>
  <si>
    <t>03.01.08.05</t>
  </si>
  <si>
    <t>3.1.8.5.1</t>
  </si>
  <si>
    <t>3.1.8.5.2</t>
  </si>
  <si>
    <t>3.1.8.5.3</t>
  </si>
  <si>
    <t>3.1.8.5.4</t>
  </si>
  <si>
    <t>3.1.8.5.5</t>
  </si>
  <si>
    <t>3.1.8.5.6</t>
  </si>
  <si>
    <t>3.1.8.5.7</t>
  </si>
  <si>
    <t>3.1.8.5.8</t>
  </si>
  <si>
    <t>3.1.8.5.9</t>
  </si>
  <si>
    <t>3.1.8.5.10</t>
  </si>
  <si>
    <t>3.1.8.5.11</t>
  </si>
  <si>
    <t>3.1.8.5.12</t>
  </si>
  <si>
    <t>3.1.8.5.13</t>
  </si>
  <si>
    <t>3.1.8.5.14</t>
  </si>
  <si>
    <t>3.1.8.5.15</t>
  </si>
  <si>
    <t>3.1.8.5.16</t>
  </si>
  <si>
    <t>3.1.8.5.17</t>
  </si>
  <si>
    <t>3.1.8.6</t>
  </si>
  <si>
    <t>03.01.08.06</t>
  </si>
  <si>
    <t>3.1.8.6.1</t>
  </si>
  <si>
    <t>3.1.8.6.2</t>
  </si>
  <si>
    <t>3.1.8.6.3</t>
  </si>
  <si>
    <t>3.1.8.6.4</t>
  </si>
  <si>
    <t>3.1.8.6.5</t>
  </si>
  <si>
    <t>3.1.8.6.6</t>
  </si>
  <si>
    <t>3.1.8.6.7</t>
  </si>
  <si>
    <t>3.1.8.6.8</t>
  </si>
  <si>
    <t>3.1.8.6.9</t>
  </si>
  <si>
    <t>3.1.8.6.10</t>
  </si>
  <si>
    <t>3.1.8.6.11</t>
  </si>
  <si>
    <t>3.1.8.7</t>
  </si>
  <si>
    <t>03.01.08.07</t>
  </si>
  <si>
    <t>3.1.8.7.1</t>
  </si>
  <si>
    <t>3.1.8.7.2</t>
  </si>
  <si>
    <t>3.1.8.7.3</t>
  </si>
  <si>
    <t>3.1.8.7.4</t>
  </si>
  <si>
    <t>3.1.8.7.5</t>
  </si>
  <si>
    <t>3.1.8.7.6</t>
  </si>
  <si>
    <t>3.1.8.7.7</t>
  </si>
  <si>
    <t>3.1.8.7.8</t>
  </si>
  <si>
    <t>3.1.8.7.9</t>
  </si>
  <si>
    <t>3.1.8.7.10</t>
  </si>
  <si>
    <t>3.1.8.7.11</t>
  </si>
  <si>
    <t>3.1.8.7.12</t>
  </si>
  <si>
    <t>3.1.8.7.13</t>
  </si>
  <si>
    <t>3.1.8.7.14</t>
  </si>
  <si>
    <t>3.1.8.7.15</t>
  </si>
  <si>
    <t>3.1.8.7.16</t>
  </si>
  <si>
    <t>3.1.8.7.17</t>
  </si>
  <si>
    <t>3.1.8.7.18</t>
  </si>
  <si>
    <t>3.1.9</t>
  </si>
  <si>
    <t>03.01.09</t>
  </si>
  <si>
    <t>304+468 - VIADUCTO CHURRETELES</t>
  </si>
  <si>
    <t>3.1.9.1</t>
  </si>
  <si>
    <t>03.01.09.01</t>
  </si>
  <si>
    <t>3.1.9.1.1</t>
  </si>
  <si>
    <t>3.1.9.1.2</t>
  </si>
  <si>
    <t>3.1.9.1.3</t>
  </si>
  <si>
    <t>3.1.9.2</t>
  </si>
  <si>
    <t>03.01.09.02</t>
  </si>
  <si>
    <t>3.1.9.2.1</t>
  </si>
  <si>
    <t>3.1.9.2.2</t>
  </si>
  <si>
    <t>3.1.9.2.3</t>
  </si>
  <si>
    <t>3.1.9.2.4</t>
  </si>
  <si>
    <t>3.1.9.2.5</t>
  </si>
  <si>
    <t>3.1.9.2.6</t>
  </si>
  <si>
    <t>3.1.9.2.7</t>
  </si>
  <si>
    <t>3.1.9.2.8</t>
  </si>
  <si>
    <t>3.1.9.2.9</t>
  </si>
  <si>
    <t>3.1.9.3</t>
  </si>
  <si>
    <t>03.01.09.03</t>
  </si>
  <si>
    <t>3.1.9.3.1</t>
  </si>
  <si>
    <t>3.1.9.3.2</t>
  </si>
  <si>
    <t>3.1.9.3.3</t>
  </si>
  <si>
    <t>3.1.9.3.4</t>
  </si>
  <si>
    <t>3.1.9.4</t>
  </si>
  <si>
    <t>03.01.09.04</t>
  </si>
  <si>
    <t>3.1.9.4.1</t>
  </si>
  <si>
    <t>3.1.9.4.2</t>
  </si>
  <si>
    <t>3.1.9.4.3</t>
  </si>
  <si>
    <t>3.1.9.4.4</t>
  </si>
  <si>
    <t>3.1.9.5</t>
  </si>
  <si>
    <t>03.01.09.05</t>
  </si>
  <si>
    <t>3.1.9.5.1</t>
  </si>
  <si>
    <t>3.1.9.5.2</t>
  </si>
  <si>
    <t>3.1.9.5.3</t>
  </si>
  <si>
    <t>3.1.9.5.4</t>
  </si>
  <si>
    <t>3.1.9.5.5</t>
  </si>
  <si>
    <t>3.1.9.5.6</t>
  </si>
  <si>
    <t>3.1.9.5.7</t>
  </si>
  <si>
    <t>3.1.9.5.8</t>
  </si>
  <si>
    <t>3.1.9.5.9</t>
  </si>
  <si>
    <t>3.1.9.5.10</t>
  </si>
  <si>
    <t>3.1.9.5.11</t>
  </si>
  <si>
    <t>3.1.9.5.12</t>
  </si>
  <si>
    <t>3.1.9.5.13</t>
  </si>
  <si>
    <t>3.1.9.5.14</t>
  </si>
  <si>
    <t>3.1.9.5.15</t>
  </si>
  <si>
    <t>3.1.9.5.16</t>
  </si>
  <si>
    <t>3.1.9.5.17</t>
  </si>
  <si>
    <t>3.1.9.5.18</t>
  </si>
  <si>
    <t>3.1.9.6</t>
  </si>
  <si>
    <t>03.01.09.06</t>
  </si>
  <si>
    <t>3.1.9.6.1</t>
  </si>
  <si>
    <t>3.1.9.6.2</t>
  </si>
  <si>
    <t>3.1.9.6.3</t>
  </si>
  <si>
    <t>3.1.9.6.4</t>
  </si>
  <si>
    <t>3.1.9.6.5</t>
  </si>
  <si>
    <t>3.1.9.6.6</t>
  </si>
  <si>
    <t>3.1.9.6.7</t>
  </si>
  <si>
    <t>3.1.9.6.8</t>
  </si>
  <si>
    <t>3.1.9.6.9</t>
  </si>
  <si>
    <t>3.1.9.6.10</t>
  </si>
  <si>
    <t>3.1.9.6.11</t>
  </si>
  <si>
    <t>3.1.9.6.12</t>
  </si>
  <si>
    <t>OCG020pbbab_N8</t>
  </si>
  <si>
    <t>Cambio de aparato de apoyo tipo POT PL-1800</t>
  </si>
  <si>
    <t>3.1.9.6.13</t>
  </si>
  <si>
    <t>OCG020pbbab_N9</t>
  </si>
  <si>
    <t>Cambio de aparato de apoyo tipo POT PU-1800</t>
  </si>
  <si>
    <t>3.1.9.7</t>
  </si>
  <si>
    <t>03.01.09.07</t>
  </si>
  <si>
    <t>3.1.9.7.1</t>
  </si>
  <si>
    <t>3.1.9.7.2</t>
  </si>
  <si>
    <t>3.1.9.7.3</t>
  </si>
  <si>
    <t>3.1.9.7.4</t>
  </si>
  <si>
    <t>3.1.9.7.5</t>
  </si>
  <si>
    <t>3.1.9.7.6</t>
  </si>
  <si>
    <t>3.1.9.7.7</t>
  </si>
  <si>
    <t>3.1.9.7.8</t>
  </si>
  <si>
    <t>3.1.9.7.9</t>
  </si>
  <si>
    <t>3.1.9.7.10</t>
  </si>
  <si>
    <t>3.1.9.7.11</t>
  </si>
  <si>
    <t>3.1.9.7.12</t>
  </si>
  <si>
    <t>3.1.9.7.13</t>
  </si>
  <si>
    <t>3.1.9.7.14</t>
  </si>
  <si>
    <t>3.1.9.7.15</t>
  </si>
  <si>
    <t>3.1.9.7.16</t>
  </si>
  <si>
    <t>3.1.9.7.17</t>
  </si>
  <si>
    <t>3.1.9.7.18</t>
  </si>
  <si>
    <t>3.1.10</t>
  </si>
  <si>
    <t>03.01.10</t>
  </si>
  <si>
    <t>306+955 - VIADUCTO VIÑUELA</t>
  </si>
  <si>
    <t>3.1.10.1</t>
  </si>
  <si>
    <t>03.01.10.01</t>
  </si>
  <si>
    <t>3.1.10.1.1</t>
  </si>
  <si>
    <t>3.1.10.1.2</t>
  </si>
  <si>
    <t>3.1.10.1.3</t>
  </si>
  <si>
    <t>3.1.10.2</t>
  </si>
  <si>
    <t>03.01.10.02</t>
  </si>
  <si>
    <t>3.1.10.2.1</t>
  </si>
  <si>
    <t>3.1.10.2.2</t>
  </si>
  <si>
    <t>3.1.10.2.3</t>
  </si>
  <si>
    <t>3.1.10.2.4</t>
  </si>
  <si>
    <t>3.1.10.2.5</t>
  </si>
  <si>
    <t>3.1.10.2.6</t>
  </si>
  <si>
    <t>3.1.10.2.7</t>
  </si>
  <si>
    <t>3.1.10.2.8</t>
  </si>
  <si>
    <t>3.1.10.2.9</t>
  </si>
  <si>
    <t>3.1.10.3</t>
  </si>
  <si>
    <t>03.01.10.03</t>
  </si>
  <si>
    <t>3.1.10.3.1</t>
  </si>
  <si>
    <t>3.1.10.3.2</t>
  </si>
  <si>
    <t>3.1.10.3.3</t>
  </si>
  <si>
    <t>3.1.10.3.4</t>
  </si>
  <si>
    <t>3.1.10.4</t>
  </si>
  <si>
    <t>03.01.10.04</t>
  </si>
  <si>
    <t>3.1.10.4.1</t>
  </si>
  <si>
    <t>3.1.10.4.2</t>
  </si>
  <si>
    <t>3.1.10.4.3</t>
  </si>
  <si>
    <t>3.1.10.4.4</t>
  </si>
  <si>
    <t>3.1.10.5</t>
  </si>
  <si>
    <t>03.01.10.05</t>
  </si>
  <si>
    <t>3.1.10.5.1</t>
  </si>
  <si>
    <t>3.1.10.5.2</t>
  </si>
  <si>
    <t>3.1.10.5.3</t>
  </si>
  <si>
    <t>3.1.10.5.4</t>
  </si>
  <si>
    <t>3.1.10.5.5</t>
  </si>
  <si>
    <t>3.1.10.5.6</t>
  </si>
  <si>
    <t>3.1.10.5.7</t>
  </si>
  <si>
    <t>3.1.10.5.8</t>
  </si>
  <si>
    <t>3.1.10.5.9</t>
  </si>
  <si>
    <t>3.1.10.5.10</t>
  </si>
  <si>
    <t>3.1.10.5.11</t>
  </si>
  <si>
    <t>3.1.10.5.12</t>
  </si>
  <si>
    <t>3.1.10.5.13</t>
  </si>
  <si>
    <t>3.1.10.5.14</t>
  </si>
  <si>
    <t>3.1.10.5.15</t>
  </si>
  <si>
    <t>3.1.10.5.16</t>
  </si>
  <si>
    <t>3.1.10.5.17</t>
  </si>
  <si>
    <t>3.1.10.5.18</t>
  </si>
  <si>
    <t>3.1.10.6</t>
  </si>
  <si>
    <t>03.01.10.06</t>
  </si>
  <si>
    <t>3.1.10.6.1</t>
  </si>
  <si>
    <t>3.1.10.6.2</t>
  </si>
  <si>
    <t>3.1.10.6.3</t>
  </si>
  <si>
    <t>3.1.10.6.4</t>
  </si>
  <si>
    <t>3.1.10.6.5</t>
  </si>
  <si>
    <t>3.1.10.6.6</t>
  </si>
  <si>
    <t>3.1.10.6.7</t>
  </si>
  <si>
    <t>3.1.10.6.8</t>
  </si>
  <si>
    <t>3.1.10.6.9</t>
  </si>
  <si>
    <t>3.1.10.6.10</t>
  </si>
  <si>
    <t>3.1.10.6.11</t>
  </si>
  <si>
    <t>3.1.10.7</t>
  </si>
  <si>
    <t>03.01.10.07</t>
  </si>
  <si>
    <t>3.1.10.7.1</t>
  </si>
  <si>
    <t>3.1.10.7.2</t>
  </si>
  <si>
    <t>3.1.10.7.3</t>
  </si>
  <si>
    <t>3.1.10.7.4</t>
  </si>
  <si>
    <t>3.1.10.7.5</t>
  </si>
  <si>
    <t>3.1.10.7.6</t>
  </si>
  <si>
    <t>3.1.10.7.7</t>
  </si>
  <si>
    <t>3.1.10.7.8</t>
  </si>
  <si>
    <t>3.1.10.7.9</t>
  </si>
  <si>
    <t>3.1.10.7.10</t>
  </si>
  <si>
    <t>3.1.10.7.11</t>
  </si>
  <si>
    <t>3.1.10.7.12</t>
  </si>
  <si>
    <t>3.1.10.7.13</t>
  </si>
  <si>
    <t>3.1.10.7.14</t>
  </si>
  <si>
    <t>3.1.10.7.15</t>
  </si>
  <si>
    <t>3.1.10.7.16</t>
  </si>
  <si>
    <t>3.1.10.7.17</t>
  </si>
  <si>
    <t>3.1.10.7.18</t>
  </si>
  <si>
    <t>3.1.11</t>
  </si>
  <si>
    <t>03.01.11</t>
  </si>
  <si>
    <t>307+561 - VIADUCTO BOYEROS</t>
  </si>
  <si>
    <t>3.1.11.1</t>
  </si>
  <si>
    <t>03.01.11.01</t>
  </si>
  <si>
    <t>3.1.11.1.1</t>
  </si>
  <si>
    <t>3.1.11.1.2</t>
  </si>
  <si>
    <t>3.1.11.1.3</t>
  </si>
  <si>
    <t>3.1.11.2</t>
  </si>
  <si>
    <t>03.01.11.02</t>
  </si>
  <si>
    <t>3.1.11.2.1</t>
  </si>
  <si>
    <t>3.1.11.2.2</t>
  </si>
  <si>
    <t>3.1.11.2.3</t>
  </si>
  <si>
    <t>3.1.11.2.4</t>
  </si>
  <si>
    <t>3.1.11.2.5</t>
  </si>
  <si>
    <t>3.1.11.2.6</t>
  </si>
  <si>
    <t>3.1.11.2.7</t>
  </si>
  <si>
    <t>3.1.11.2.8</t>
  </si>
  <si>
    <t>3.1.11.2.9</t>
  </si>
  <si>
    <t>3.1.11.3</t>
  </si>
  <si>
    <t>03.01.11.03</t>
  </si>
  <si>
    <t>3.1.11.3.1</t>
  </si>
  <si>
    <t>3.1.11.3.2</t>
  </si>
  <si>
    <t>3.1.11.3.3</t>
  </si>
  <si>
    <t>3.1.11.3.4</t>
  </si>
  <si>
    <t>3.1.11.4</t>
  </si>
  <si>
    <t>03.01.11.04</t>
  </si>
  <si>
    <t>3.1.11.4.1</t>
  </si>
  <si>
    <t>3.1.11.4.2</t>
  </si>
  <si>
    <t>3.1.11.4.3</t>
  </si>
  <si>
    <t>3.1.11.4.4</t>
  </si>
  <si>
    <t>3.1.11.5</t>
  </si>
  <si>
    <t>03.01.11.05</t>
  </si>
  <si>
    <t>3.1.11.5.1</t>
  </si>
  <si>
    <t>3.1.11.5.2</t>
  </si>
  <si>
    <t>3.1.11.5.3</t>
  </si>
  <si>
    <t>3.1.11.5.4</t>
  </si>
  <si>
    <t>3.1.11.5.5</t>
  </si>
  <si>
    <t>3.1.11.5.6</t>
  </si>
  <si>
    <t>3.1.11.5.7</t>
  </si>
  <si>
    <t>3.1.11.5.8</t>
  </si>
  <si>
    <t>3.1.11.5.9</t>
  </si>
  <si>
    <t>3.1.11.5.10</t>
  </si>
  <si>
    <t>3.1.11.5.11</t>
  </si>
  <si>
    <t>3.1.11.5.12</t>
  </si>
  <si>
    <t>3.1.11.5.13</t>
  </si>
  <si>
    <t>3.1.11.5.14</t>
  </si>
  <si>
    <t>3.1.11.5.15</t>
  </si>
  <si>
    <t>3.1.11.5.16</t>
  </si>
  <si>
    <t>3.1.11.5.17</t>
  </si>
  <si>
    <t>3.1.11.6</t>
  </si>
  <si>
    <t>03.01.11.06</t>
  </si>
  <si>
    <t>3.1.11.6.1</t>
  </si>
  <si>
    <t>3.1.11.6.2</t>
  </si>
  <si>
    <t>3.1.11.6.3</t>
  </si>
  <si>
    <t>3.1.11.6.4</t>
  </si>
  <si>
    <t>3.1.11.6.5</t>
  </si>
  <si>
    <t>3.1.11.6.6</t>
  </si>
  <si>
    <t>3.1.11.6.7</t>
  </si>
  <si>
    <t>3.1.11.6.8</t>
  </si>
  <si>
    <t>3.1.11.6.9</t>
  </si>
  <si>
    <t>3.1.11.6.10</t>
  </si>
  <si>
    <t>3.1.11.6.11</t>
  </si>
  <si>
    <t>3.1.11.7</t>
  </si>
  <si>
    <t>03.01.11.07</t>
  </si>
  <si>
    <t>3.1.11.7.1</t>
  </si>
  <si>
    <t>3.1.11.7.2</t>
  </si>
  <si>
    <t>3.1.11.7.3</t>
  </si>
  <si>
    <t>3.1.11.7.4</t>
  </si>
  <si>
    <t>3.1.11.7.5</t>
  </si>
  <si>
    <t>3.1.11.7.6</t>
  </si>
  <si>
    <t>3.1.11.7.7</t>
  </si>
  <si>
    <t>3.1.11.7.8</t>
  </si>
  <si>
    <t>3.1.11.7.9</t>
  </si>
  <si>
    <t>3.1.11.7.10</t>
  </si>
  <si>
    <t>3.1.11.7.11</t>
  </si>
  <si>
    <t>3.1.11.7.12</t>
  </si>
  <si>
    <t>3.1.11.7.13</t>
  </si>
  <si>
    <t>3.1.11.7.14</t>
  </si>
  <si>
    <t>3.1.11.7.15</t>
  </si>
  <si>
    <t>3.1.11.7.16</t>
  </si>
  <si>
    <t>3.1.11.7.17</t>
  </si>
  <si>
    <t>3.1.11.7.18</t>
  </si>
  <si>
    <t>3.1.12</t>
  </si>
  <si>
    <t>03.01.12</t>
  </si>
  <si>
    <t>310+471 - VIADUCTO PARRILLA</t>
  </si>
  <si>
    <t>3.1.12.1</t>
  </si>
  <si>
    <t>03.01.12.01</t>
  </si>
  <si>
    <t>3.1.12.1.1</t>
  </si>
  <si>
    <t>3.1.12.1.2</t>
  </si>
  <si>
    <t>3.1.12.1.3</t>
  </si>
  <si>
    <t>3.1.12.2</t>
  </si>
  <si>
    <t>03.01.12.02</t>
  </si>
  <si>
    <t>3.1.12.2.1</t>
  </si>
  <si>
    <t>3.1.12.2.2</t>
  </si>
  <si>
    <t>3.1.12.2.3</t>
  </si>
  <si>
    <t>3.1.12.2.4</t>
  </si>
  <si>
    <t>3.1.12.2.5</t>
  </si>
  <si>
    <t>3.1.12.2.6</t>
  </si>
  <si>
    <t>3.1.12.2.7</t>
  </si>
  <si>
    <t>3.1.12.2.8</t>
  </si>
  <si>
    <t>3.1.12.2.9</t>
  </si>
  <si>
    <t>3.1.12.3</t>
  </si>
  <si>
    <t>03.01.12.03</t>
  </si>
  <si>
    <t>3.1.12.3.1</t>
  </si>
  <si>
    <t>3.1.12.3.2</t>
  </si>
  <si>
    <t>3.1.12.3.3</t>
  </si>
  <si>
    <t>3.1.12.3.4</t>
  </si>
  <si>
    <t>3.1.12.4</t>
  </si>
  <si>
    <t>03.01.12.04</t>
  </si>
  <si>
    <t>3.1.12.4.1</t>
  </si>
  <si>
    <t>3.1.12.4.2</t>
  </si>
  <si>
    <t>3.1.12.4.3</t>
  </si>
  <si>
    <t>3.1.12.5</t>
  </si>
  <si>
    <t>03.01.12.05</t>
  </si>
  <si>
    <t>3.1.12.5.1</t>
  </si>
  <si>
    <t>3.1.12.5.2</t>
  </si>
  <si>
    <t>3.1.12.5.3</t>
  </si>
  <si>
    <t>3.1.12.5.4</t>
  </si>
  <si>
    <t>3.1.12.5.5</t>
  </si>
  <si>
    <t>3.1.12.5.6</t>
  </si>
  <si>
    <t>3.1.12.5.7</t>
  </si>
  <si>
    <t>3.1.12.5.8</t>
  </si>
  <si>
    <t>3.1.12.5.9</t>
  </si>
  <si>
    <t>3.1.12.5.10</t>
  </si>
  <si>
    <t>3.1.12.5.11</t>
  </si>
  <si>
    <t>3.1.12.5.12</t>
  </si>
  <si>
    <t>3.1.12.5.13</t>
  </si>
  <si>
    <t>3.1.12.5.14</t>
  </si>
  <si>
    <t>3.1.12.5.15</t>
  </si>
  <si>
    <t>3.1.12.5.16</t>
  </si>
  <si>
    <t>3.1.12.5.17</t>
  </si>
  <si>
    <t>3.1.12.5.18</t>
  </si>
  <si>
    <t>3.1.12.6</t>
  </si>
  <si>
    <t>03.01.12.06</t>
  </si>
  <si>
    <t>3.1.12.6.1</t>
  </si>
  <si>
    <t>3.1.12.6.2</t>
  </si>
  <si>
    <t>3.1.12.6.3</t>
  </si>
  <si>
    <t>3.1.12.6.4</t>
  </si>
  <si>
    <t>3.1.12.6.5</t>
  </si>
  <si>
    <t>3.1.12.6.6</t>
  </si>
  <si>
    <t>3.1.12.6.7</t>
  </si>
  <si>
    <t>3.1.12.6.8</t>
  </si>
  <si>
    <t>3.1.12.6.9</t>
  </si>
  <si>
    <t>3.1.12.6.10</t>
  </si>
  <si>
    <t>3.1.12.6.11</t>
  </si>
  <si>
    <t>3.1.12.7</t>
  </si>
  <si>
    <t>03.01.12.07</t>
  </si>
  <si>
    <t>3.1.12.7.1</t>
  </si>
  <si>
    <t>3.1.12.7.2</t>
  </si>
  <si>
    <t>3.1.12.7.3</t>
  </si>
  <si>
    <t>3.1.12.7.4</t>
  </si>
  <si>
    <t>3.1.12.7.5</t>
  </si>
  <si>
    <t>3.1.12.7.6</t>
  </si>
  <si>
    <t>3.1.12.7.7</t>
  </si>
  <si>
    <t>3.1.12.7.8</t>
  </si>
  <si>
    <t>3.1.12.7.9</t>
  </si>
  <si>
    <t>3.1.12.7.10</t>
  </si>
  <si>
    <t>3.1.12.7.11</t>
  </si>
  <si>
    <t>3.1.12.7.12</t>
  </si>
  <si>
    <t>3.1.12.7.13</t>
  </si>
  <si>
    <t>3.1.12.7.14</t>
  </si>
  <si>
    <t>3.1.12.7.15</t>
  </si>
  <si>
    <t>3.1.12.7.16</t>
  </si>
  <si>
    <t>3.1.12.7.17</t>
  </si>
  <si>
    <t>3.1.12.7.18</t>
  </si>
  <si>
    <t>3.1.13</t>
  </si>
  <si>
    <t>03.01.13</t>
  </si>
  <si>
    <t>313+677 - VIADUCTO CONCEJO</t>
  </si>
  <si>
    <t>3.1.13.1</t>
  </si>
  <si>
    <t>03.01.13.01</t>
  </si>
  <si>
    <t>3.1.13.1.1</t>
  </si>
  <si>
    <t>3.1.13.1.2</t>
  </si>
  <si>
    <t>3.1.13.1.3</t>
  </si>
  <si>
    <t>3.1.13.2</t>
  </si>
  <si>
    <t>03.01.13.02</t>
  </si>
  <si>
    <t>3.1.13.2.1</t>
  </si>
  <si>
    <t>3.1.13.2.2</t>
  </si>
  <si>
    <t>3.1.13.2.3</t>
  </si>
  <si>
    <t>3.1.13.2.4</t>
  </si>
  <si>
    <t>3.1.13.2.5</t>
  </si>
  <si>
    <t>3.1.13.2.6</t>
  </si>
  <si>
    <t>3.1.13.2.7</t>
  </si>
  <si>
    <t>3.1.13.2.8</t>
  </si>
  <si>
    <t>3.1.13.2.9</t>
  </si>
  <si>
    <t>3.1.13.3</t>
  </si>
  <si>
    <t>03.01.13.03</t>
  </si>
  <si>
    <t>3.1.13.3.1</t>
  </si>
  <si>
    <t>3.1.13.3.2</t>
  </si>
  <si>
    <t>3.1.13.3.3</t>
  </si>
  <si>
    <t>3.1.13.3.4</t>
  </si>
  <si>
    <t>3.1.13.4</t>
  </si>
  <si>
    <t>03.01.13.04</t>
  </si>
  <si>
    <t>3.1.13.4.1</t>
  </si>
  <si>
    <t>3.1.13.4.2</t>
  </si>
  <si>
    <t>3.1.13.4.3</t>
  </si>
  <si>
    <t>3.1.13.4.4</t>
  </si>
  <si>
    <t>PE310LbdbN</t>
  </si>
  <si>
    <t>Cunetón rectangular de hormigón armado "in situ" de hasta 2,0 m de base y 1,25 m de profundidad</t>
  </si>
  <si>
    <t>3.1.13.5</t>
  </si>
  <si>
    <t>03.01.13.05</t>
  </si>
  <si>
    <t>3.1.13.5.1</t>
  </si>
  <si>
    <t>3.1.13.5.2</t>
  </si>
  <si>
    <t>3.1.13.5.3</t>
  </si>
  <si>
    <t>3.1.13.5.4</t>
  </si>
  <si>
    <t>3.1.13.5.5</t>
  </si>
  <si>
    <t>3.1.13.5.6</t>
  </si>
  <si>
    <t>3.1.13.5.7</t>
  </si>
  <si>
    <t>3.1.13.5.8</t>
  </si>
  <si>
    <t>3.1.13.5.9</t>
  </si>
  <si>
    <t>3.1.13.5.10</t>
  </si>
  <si>
    <t>3.1.13.5.11</t>
  </si>
  <si>
    <t>3.1.13.5.12</t>
  </si>
  <si>
    <t>3.1.13.5.13</t>
  </si>
  <si>
    <t>3.1.13.5.14</t>
  </si>
  <si>
    <t>3.1.13.5.15</t>
  </si>
  <si>
    <t>3.1.13.5.16</t>
  </si>
  <si>
    <t>3.1.13.5.17</t>
  </si>
  <si>
    <t>3.1.13.5.18</t>
  </si>
  <si>
    <t>PP1208add</t>
  </si>
  <si>
    <t>Demolición de estructura de hormigón armado</t>
  </si>
  <si>
    <t>3.1.13.5.19</t>
  </si>
  <si>
    <t>3.1.13.6</t>
  </si>
  <si>
    <t>03.01.13.06</t>
  </si>
  <si>
    <t>3.1.13.6.1</t>
  </si>
  <si>
    <t>3.1.13.6.2</t>
  </si>
  <si>
    <t>3.1.13.6.3</t>
  </si>
  <si>
    <t>3.1.13.6.4</t>
  </si>
  <si>
    <t>3.1.13.6.5</t>
  </si>
  <si>
    <t>3.1.13.6.6</t>
  </si>
  <si>
    <t>3.1.13.6.7</t>
  </si>
  <si>
    <t>3.1.13.6.8</t>
  </si>
  <si>
    <t>3.1.13.6.9</t>
  </si>
  <si>
    <t>3.1.13.6.10</t>
  </si>
  <si>
    <t>3.1.13.6.11</t>
  </si>
  <si>
    <t>3.1.13.6.12</t>
  </si>
  <si>
    <t>3.1.13.7</t>
  </si>
  <si>
    <t>03.01.13.07</t>
  </si>
  <si>
    <t>3.1.13.7.1</t>
  </si>
  <si>
    <t>3.1.13.7.2</t>
  </si>
  <si>
    <t>3.1.13.7.3</t>
  </si>
  <si>
    <t>3.1.13.7.4</t>
  </si>
  <si>
    <t>3.1.13.7.5</t>
  </si>
  <si>
    <t>3.1.13.7.6</t>
  </si>
  <si>
    <t>3.1.13.7.7</t>
  </si>
  <si>
    <t>3.1.13.7.8</t>
  </si>
  <si>
    <t>3.1.13.7.9</t>
  </si>
  <si>
    <t>3.1.13.7.10</t>
  </si>
  <si>
    <t>3.1.13.7.11</t>
  </si>
  <si>
    <t>3.1.13.7.12</t>
  </si>
  <si>
    <t>3.1.13.7.13</t>
  </si>
  <si>
    <t>3.1.13.7.14</t>
  </si>
  <si>
    <t>3.1.13.7.15</t>
  </si>
  <si>
    <t>3.1.13.7.16</t>
  </si>
  <si>
    <t>3.1.13.7.17</t>
  </si>
  <si>
    <t>3.1.13.7.18</t>
  </si>
  <si>
    <t>3.1.14</t>
  </si>
  <si>
    <t>03.01.14</t>
  </si>
  <si>
    <t>328+339 - VIADUCTO GUADALMELLATO</t>
  </si>
  <si>
    <t>3.1.14.1</t>
  </si>
  <si>
    <t>03.01.14.01</t>
  </si>
  <si>
    <t>3.1.14.1.1</t>
  </si>
  <si>
    <t>3.1.14.1.2</t>
  </si>
  <si>
    <t>3.1.14.2</t>
  </si>
  <si>
    <t>03.01.14.02</t>
  </si>
  <si>
    <t>3.1.14.2.1</t>
  </si>
  <si>
    <t>3.1.14.2.2</t>
  </si>
  <si>
    <t>3.1.14.2.3</t>
  </si>
  <si>
    <t>3.1.14.2.4</t>
  </si>
  <si>
    <t>3.1.14.2.5</t>
  </si>
  <si>
    <t>3.1.14.2.6</t>
  </si>
  <si>
    <t>3.1.14.2.7</t>
  </si>
  <si>
    <t>3.1.14.2.8</t>
  </si>
  <si>
    <t>3.1.14.3</t>
  </si>
  <si>
    <t>03.01.14.04</t>
  </si>
  <si>
    <t>3.1.14.3.1</t>
  </si>
  <si>
    <t>3.1.14.3.2</t>
  </si>
  <si>
    <t>3.1.14.4</t>
  </si>
  <si>
    <t>03.01.14.05</t>
  </si>
  <si>
    <t>3.1.14.4.1</t>
  </si>
  <si>
    <t>3.1.14.4.2</t>
  </si>
  <si>
    <t>3.1.14.4.3</t>
  </si>
  <si>
    <t>3.1.14.4.4</t>
  </si>
  <si>
    <t>3.1.14.4.5</t>
  </si>
  <si>
    <t>3.1.14.4.6</t>
  </si>
  <si>
    <t>PNE_0065</t>
  </si>
  <si>
    <t>Colocación de malla de retención de balasto</t>
  </si>
  <si>
    <t>3.1.14.4.7</t>
  </si>
  <si>
    <t>3.1.14.4.8</t>
  </si>
  <si>
    <t>3.1.14.4.9</t>
  </si>
  <si>
    <t>3.1.14.4.10</t>
  </si>
  <si>
    <t>3.1.14.5</t>
  </si>
  <si>
    <t>03.01.14.06</t>
  </si>
  <si>
    <t>3.1.14.5.1</t>
  </si>
  <si>
    <t>3.1.14.5.2</t>
  </si>
  <si>
    <t>3.1.14.5.3</t>
  </si>
  <si>
    <t>PNE_V1N</t>
  </si>
  <si>
    <t>Corte de trafico tipo 1</t>
  </si>
  <si>
    <t>3.1.14.5.4</t>
  </si>
  <si>
    <t>PNE_V2N</t>
  </si>
  <si>
    <t>Corte de trafico tipo 2</t>
  </si>
  <si>
    <t>3.2</t>
  </si>
  <si>
    <t>03.03</t>
  </si>
  <si>
    <t>PASO INFERIOR</t>
  </si>
  <si>
    <t>3.2.1</t>
  </si>
  <si>
    <t>03.03.01</t>
  </si>
  <si>
    <t>285+694 - BÓVEDA BAJO ESTACIÓN DE VILLANUEVA</t>
  </si>
  <si>
    <t>3.2.1.1</t>
  </si>
  <si>
    <t>03.03.01.01</t>
  </si>
  <si>
    <t>3.2.1.1.1</t>
  </si>
  <si>
    <t>3.2.1.1.2</t>
  </si>
  <si>
    <t>3.2.1.2</t>
  </si>
  <si>
    <t>03.03.01.02</t>
  </si>
  <si>
    <t>3.2.1.2.1</t>
  </si>
  <si>
    <t>3.2.1.2.2</t>
  </si>
  <si>
    <t>3.2.1.2.3</t>
  </si>
  <si>
    <t>3.2.1.2.4</t>
  </si>
  <si>
    <t>3.2.1.2.5</t>
  </si>
  <si>
    <t>3.2.1.2.6</t>
  </si>
  <si>
    <t>3.2.1.2.7</t>
  </si>
  <si>
    <t>3.2.1.3</t>
  </si>
  <si>
    <t>03.03.01.03</t>
  </si>
  <si>
    <t>3.2.1.3.1</t>
  </si>
  <si>
    <t>3.2.1.3.2</t>
  </si>
  <si>
    <t>PT1204badbN</t>
  </si>
  <si>
    <t>Gunitado de 7cm. de espesor, H/MP/30, en bóveda</t>
  </si>
  <si>
    <t>3.2.1.4</t>
  </si>
  <si>
    <t>03.03.01.04</t>
  </si>
  <si>
    <t>3.2.1.4.1</t>
  </si>
  <si>
    <t>PP4102baaN</t>
  </si>
  <si>
    <t>Bajante de hormigón  "in situ"</t>
  </si>
  <si>
    <t>3.2.1.4.2</t>
  </si>
  <si>
    <t>PP4301_PNE35</t>
  </si>
  <si>
    <t>Mechinal con tubo de PVC hasta 3 metros</t>
  </si>
  <si>
    <t>3.2.1.5</t>
  </si>
  <si>
    <t>03.03.01.05</t>
  </si>
  <si>
    <t>3.2.1.5.1</t>
  </si>
  <si>
    <t>3.2.1.5.2</t>
  </si>
  <si>
    <t>3.2.1.6</t>
  </si>
  <si>
    <t>03.03.01.06</t>
  </si>
  <si>
    <t>3.2.1.6.1</t>
  </si>
  <si>
    <t>3.2.1.6.2</t>
  </si>
  <si>
    <t>3.2.1.6.3</t>
  </si>
  <si>
    <t>3.2.1.6.4</t>
  </si>
  <si>
    <t>3.2.1.6.5</t>
  </si>
  <si>
    <t>PNE_0117</t>
  </si>
  <si>
    <t>Señal de gálibo</t>
  </si>
  <si>
    <t>3.2.2</t>
  </si>
  <si>
    <t>03.03.02</t>
  </si>
  <si>
    <t>311+188 - PASO INFERIOR A-421</t>
  </si>
  <si>
    <t>3.2.2.1</t>
  </si>
  <si>
    <t>03.03.02.01</t>
  </si>
  <si>
    <t>3.2.2.1.1</t>
  </si>
  <si>
    <t>3.2.2.1.2</t>
  </si>
  <si>
    <t>3.2.2.2</t>
  </si>
  <si>
    <t>03.03.02.02</t>
  </si>
  <si>
    <t>3.2.2.2.1</t>
  </si>
  <si>
    <t>3.2.2.2.2</t>
  </si>
  <si>
    <t>3.2.2.2.3</t>
  </si>
  <si>
    <t>3.2.2.2.4</t>
  </si>
  <si>
    <t>3.2.2.2.5</t>
  </si>
  <si>
    <t>PP6400_PNE23a</t>
  </si>
  <si>
    <t>Reparación en inmediaciones de juntas entre módulos</t>
  </si>
  <si>
    <t>3.2.2.3</t>
  </si>
  <si>
    <t>03.03.02.03</t>
  </si>
  <si>
    <t>3.2.2.3.1</t>
  </si>
  <si>
    <t>PP6302_PNE15</t>
  </si>
  <si>
    <t>Bulones autoperforantes de 32 mm, incluso p.p. de placa de anclaje</t>
  </si>
  <si>
    <t>3.2.2.4</t>
  </si>
  <si>
    <t>03.03.02.04</t>
  </si>
  <si>
    <t>3.2.2.4.1</t>
  </si>
  <si>
    <t>3.2.2.4.2</t>
  </si>
  <si>
    <t>3.2.2.5</t>
  </si>
  <si>
    <t>03.03.02.05</t>
  </si>
  <si>
    <t>3.2.2.5.1</t>
  </si>
  <si>
    <t>3.2.2.5.2</t>
  </si>
  <si>
    <t>3.2.2.5.3</t>
  </si>
  <si>
    <t>3.2.2.5.4</t>
  </si>
  <si>
    <t>3.2.2.5.5</t>
  </si>
  <si>
    <t>3.2.2.6</t>
  </si>
  <si>
    <t>03.03.02.06</t>
  </si>
  <si>
    <t>3.2.2.6.1</t>
  </si>
  <si>
    <t>3.2.2.6.2</t>
  </si>
  <si>
    <t>3.2.2.6.3</t>
  </si>
  <si>
    <t>3.2.2.6.4</t>
  </si>
  <si>
    <t>3.2.2.6.5</t>
  </si>
  <si>
    <t>3.2.3</t>
  </si>
  <si>
    <t>03.03.03</t>
  </si>
  <si>
    <t>315+948 - PASO INFERIOR A-3001</t>
  </si>
  <si>
    <t>3.2.3.1</t>
  </si>
  <si>
    <t>03.03.03.01</t>
  </si>
  <si>
    <t>3.2.3.1.1</t>
  </si>
  <si>
    <t>3.2.3.1.2</t>
  </si>
  <si>
    <t>3.2.3.2</t>
  </si>
  <si>
    <t>03.03.03.02</t>
  </si>
  <si>
    <t>3.2.3.2.1</t>
  </si>
  <si>
    <t>3.2.3.2.2</t>
  </si>
  <si>
    <t>3.2.3.2.3</t>
  </si>
  <si>
    <t>PP620C_PNE24</t>
  </si>
  <si>
    <t>Sellado de juntas constructivas mediante masilla tipo Sikadur 11-FC+ o equivalente</t>
  </si>
  <si>
    <t>3.2.3.2.4</t>
  </si>
  <si>
    <t>3.2.3.2.5</t>
  </si>
  <si>
    <t>3.2.3.2.6</t>
  </si>
  <si>
    <t>3.2.3.3</t>
  </si>
  <si>
    <t>03.03.03.03</t>
  </si>
  <si>
    <t>3.2.3.3.1</t>
  </si>
  <si>
    <t>3.2.3.4</t>
  </si>
  <si>
    <t>03.03.03.04</t>
  </si>
  <si>
    <t>3.2.3.4.1</t>
  </si>
  <si>
    <t>3.2.3.4.2</t>
  </si>
  <si>
    <t>3.2.3.5</t>
  </si>
  <si>
    <t>03.03.03.05</t>
  </si>
  <si>
    <t>3.2.3.5.1</t>
  </si>
  <si>
    <t>3.2.3.5.2</t>
  </si>
  <si>
    <t>3.2.3.5.3</t>
  </si>
  <si>
    <t>3.2.3.5.4</t>
  </si>
  <si>
    <t>3.2.3.5.5</t>
  </si>
  <si>
    <t>3.2.3.5.6</t>
  </si>
  <si>
    <t>3.2.3.5.7</t>
  </si>
  <si>
    <t>PE4204bab_N70</t>
  </si>
  <si>
    <t>Taladro sobre hormigón D&lt;100 mm</t>
  </si>
  <si>
    <t>3.2.3.5.8</t>
  </si>
  <si>
    <t>3.2.3.5.9</t>
  </si>
  <si>
    <t>3.2.3.6</t>
  </si>
  <si>
    <t>03.03.03.06</t>
  </si>
  <si>
    <t>3.2.3.6.1</t>
  </si>
  <si>
    <t>3.2.3.6.2</t>
  </si>
  <si>
    <t>3.2.3.6.3</t>
  </si>
  <si>
    <t>3.2.3.6.4</t>
  </si>
  <si>
    <t>3.2.3.6.5</t>
  </si>
  <si>
    <t>3.2.4</t>
  </si>
  <si>
    <t>03.03.04</t>
  </si>
  <si>
    <t>334+663 - PASO INFERIOR URBANIZACIÓN LA ESTRELLA</t>
  </si>
  <si>
    <t>3.2.4.1</t>
  </si>
  <si>
    <t>03.03.04.01</t>
  </si>
  <si>
    <t>3.2.4.1.1</t>
  </si>
  <si>
    <t>3.2.4.1.2</t>
  </si>
  <si>
    <t>3.2.4.2</t>
  </si>
  <si>
    <t>03.03.04.02</t>
  </si>
  <si>
    <t>3.2.4.2.1</t>
  </si>
  <si>
    <t>3.2.4.2.2</t>
  </si>
  <si>
    <t>3.2.4.2.3</t>
  </si>
  <si>
    <t>3.2.4.2.4</t>
  </si>
  <si>
    <t>3.2.4.3</t>
  </si>
  <si>
    <t>03.03.04.03</t>
  </si>
  <si>
    <t>3.2.4.3.1</t>
  </si>
  <si>
    <t>3.2.4.4</t>
  </si>
  <si>
    <t>03.03.04.04</t>
  </si>
  <si>
    <t>3.2.4.4.1</t>
  </si>
  <si>
    <t>3.2.4.5</t>
  </si>
  <si>
    <t>03.03.04.05</t>
  </si>
  <si>
    <t>3.2.4.5.1</t>
  </si>
  <si>
    <t>3.2.4.5.2</t>
  </si>
  <si>
    <t>3.2.4.5.3</t>
  </si>
  <si>
    <t>3.2.4.6</t>
  </si>
  <si>
    <t>03.03.04.06</t>
  </si>
  <si>
    <t>3.2.4.6.1</t>
  </si>
  <si>
    <t>3.2.4.6.2</t>
  </si>
  <si>
    <t>3.2.4.6.3</t>
  </si>
  <si>
    <t>PNE_V7N</t>
  </si>
  <si>
    <t>Corte de trafico tipo 7</t>
  </si>
  <si>
    <t>3.2.4.6.4</t>
  </si>
  <si>
    <t>PNE_V8N</t>
  </si>
  <si>
    <t>Corte de trafico tipo 8</t>
  </si>
  <si>
    <t>3.2.4.6.5</t>
  </si>
  <si>
    <t>3.2.5</t>
  </si>
  <si>
    <t>03.03.05</t>
  </si>
  <si>
    <t>337+550 - PASO INFERIOR CAJÓN EMPUJADO (CALLE 7)</t>
  </si>
  <si>
    <t>3.2.5.1</t>
  </si>
  <si>
    <t>03.03.05.01</t>
  </si>
  <si>
    <t>3.2.5.1.1</t>
  </si>
  <si>
    <t>3.2.5.1.2</t>
  </si>
  <si>
    <t>3.2.5.2</t>
  </si>
  <si>
    <t>03.03.05.02</t>
  </si>
  <si>
    <t>3.2.5.2.1</t>
  </si>
  <si>
    <t>3.2.5.2.2</t>
  </si>
  <si>
    <t>3.2.5.2.3</t>
  </si>
  <si>
    <t>3.2.5.2.4</t>
  </si>
  <si>
    <t>3.2.5.3</t>
  </si>
  <si>
    <t>03.03.05.05</t>
  </si>
  <si>
    <t>3.2.5.3.1</t>
  </si>
  <si>
    <t>3.2.5.3.2</t>
  </si>
  <si>
    <t>3.2.5.3.3</t>
  </si>
  <si>
    <t>3.2.5.4</t>
  </si>
  <si>
    <t>03.03.05.06</t>
  </si>
  <si>
    <t>3.2.5.4.1</t>
  </si>
  <si>
    <t>3.2.5.4.2</t>
  </si>
  <si>
    <t>PNE_V9N</t>
  </si>
  <si>
    <t>Corte de trafico tipo 9</t>
  </si>
  <si>
    <t>3.2.5.4.3</t>
  </si>
  <si>
    <t>3.2.6</t>
  </si>
  <si>
    <t>03.03.06</t>
  </si>
  <si>
    <t>340+248 - POLIGONO INDUSTRIAL LOS PEDROCHES</t>
  </si>
  <si>
    <t>3.2.6.1</t>
  </si>
  <si>
    <t>03.03.06.01</t>
  </si>
  <si>
    <t>3.2.6.1.1</t>
  </si>
  <si>
    <t>3.2.6.1.2</t>
  </si>
  <si>
    <t>3.2.6.2</t>
  </si>
  <si>
    <t>03.03.06.02</t>
  </si>
  <si>
    <t>3.2.6.2.1</t>
  </si>
  <si>
    <t>3.2.6.2.2</t>
  </si>
  <si>
    <t>3.2.6.2.3</t>
  </si>
  <si>
    <t>3.2.6.2.4</t>
  </si>
  <si>
    <t>3.2.6.2.5</t>
  </si>
  <si>
    <t>3.2.6.2.6</t>
  </si>
  <si>
    <t>3.2.6.3</t>
  </si>
  <si>
    <t>03.03.06.04</t>
  </si>
  <si>
    <t>3.2.6.3.1</t>
  </si>
  <si>
    <t>3.2.6.3.2</t>
  </si>
  <si>
    <t>3.2.6.4</t>
  </si>
  <si>
    <t>03.03.06.05</t>
  </si>
  <si>
    <t>3.2.6.4.1</t>
  </si>
  <si>
    <t>3.2.6.4.2</t>
  </si>
  <si>
    <t>3.2.6.4.3</t>
  </si>
  <si>
    <t>3.2.6.5</t>
  </si>
  <si>
    <t>03.03.06.06</t>
  </si>
  <si>
    <t>3.2.6.5.1</t>
  </si>
  <si>
    <t>3.2.6.5.2</t>
  </si>
  <si>
    <t>3.2.6.5.3</t>
  </si>
  <si>
    <t>3.2.6.5.4</t>
  </si>
  <si>
    <t>3.2.6.5.5</t>
  </si>
  <si>
    <t>3.2.7</t>
  </si>
  <si>
    <t>03.03.07</t>
  </si>
  <si>
    <t>341+413 PI EN CORDOBA CIUDAD</t>
  </si>
  <si>
    <t>3.2.7.1</t>
  </si>
  <si>
    <t>03.03.07.01</t>
  </si>
  <si>
    <t>3.2.7.1.1</t>
  </si>
  <si>
    <t>3.2.7.1.2</t>
  </si>
  <si>
    <t>3.2.7.1.3</t>
  </si>
  <si>
    <t>3.2.7.2</t>
  </si>
  <si>
    <t>03.03.07.02</t>
  </si>
  <si>
    <t>3.2.7.2.1</t>
  </si>
  <si>
    <t>3.2.7.2.2</t>
  </si>
  <si>
    <t>3.2.7.2.3</t>
  </si>
  <si>
    <t>3.2.7.2.4</t>
  </si>
  <si>
    <t>3.2.7.2.5</t>
  </si>
  <si>
    <t>3.2.7.2.6</t>
  </si>
  <si>
    <t>3.2.7.2.7</t>
  </si>
  <si>
    <t>3.2.7.2.8</t>
  </si>
  <si>
    <t>3.2.7.3</t>
  </si>
  <si>
    <t>03.03.07.04</t>
  </si>
  <si>
    <t>3.2.7.3.1</t>
  </si>
  <si>
    <t>3.2.7.3.2</t>
  </si>
  <si>
    <t>3.2.7.4</t>
  </si>
  <si>
    <t>03.03.07.05</t>
  </si>
  <si>
    <t>3.2.7.4.1</t>
  </si>
  <si>
    <t>3.2.7.4.2</t>
  </si>
  <si>
    <t>3.2.7.4.3</t>
  </si>
  <si>
    <t>3.2.7.4.4</t>
  </si>
  <si>
    <t>3.2.7.4.5</t>
  </si>
  <si>
    <t>3.2.7.4.6</t>
  </si>
  <si>
    <t>3.2.7.4.7</t>
  </si>
  <si>
    <t>3.2.7.4.8</t>
  </si>
  <si>
    <t>3.2.7.4.9</t>
  </si>
  <si>
    <t>3.2.7.5</t>
  </si>
  <si>
    <t>03.03.07.06</t>
  </si>
  <si>
    <t>3.2.7.5.1</t>
  </si>
  <si>
    <t>3.2.7.5.2</t>
  </si>
  <si>
    <t>3.2.7.5.3</t>
  </si>
  <si>
    <t>3.3</t>
  </si>
  <si>
    <t>03.05</t>
  </si>
  <si>
    <t>MARCOS</t>
  </si>
  <si>
    <t>3.3.1</t>
  </si>
  <si>
    <t>03.05.01</t>
  </si>
  <si>
    <t>265+156 - PASO INFERIOR LA SALCEDILLA</t>
  </si>
  <si>
    <t>3.3.1.1</t>
  </si>
  <si>
    <t>03.05.01.01</t>
  </si>
  <si>
    <t>3.3.1.1.1</t>
  </si>
  <si>
    <t>3.3.1.1.2</t>
  </si>
  <si>
    <t>3.3.1.2</t>
  </si>
  <si>
    <t>03.05.01.02</t>
  </si>
  <si>
    <t>3.3.1.2.1</t>
  </si>
  <si>
    <t>3.3.1.2.2</t>
  </si>
  <si>
    <t>3.3.1.2.3</t>
  </si>
  <si>
    <t>3.3.1.2.4</t>
  </si>
  <si>
    <t>3.3.1.2.5</t>
  </si>
  <si>
    <t>3.3.1.2.6</t>
  </si>
  <si>
    <t>3.3.1.2.7</t>
  </si>
  <si>
    <t>3.3.1.3</t>
  </si>
  <si>
    <t>03.05.01.04</t>
  </si>
  <si>
    <t>3.3.1.3.1</t>
  </si>
  <si>
    <t>3.3.1.4</t>
  </si>
  <si>
    <t>03.05.01.05</t>
  </si>
  <si>
    <t>3.3.1.4.1</t>
  </si>
  <si>
    <t>3.3.1.4.2</t>
  </si>
  <si>
    <t>3.3.1.4.3</t>
  </si>
  <si>
    <t>3.3.1.4.4</t>
  </si>
  <si>
    <t>3.3.1.4.5</t>
  </si>
  <si>
    <t>3.3.1.5</t>
  </si>
  <si>
    <t>03.05.01.06</t>
  </si>
  <si>
    <t>3.3.1.5.1</t>
  </si>
  <si>
    <t>3.3.1.5.2</t>
  </si>
  <si>
    <t>3.3.1.5.3</t>
  </si>
  <si>
    <t>3.3.1.5.4</t>
  </si>
  <si>
    <t>PNE_V6N</t>
  </si>
  <si>
    <t>Corte de trafico tipo 6</t>
  </si>
  <si>
    <t>3.3.1.5.5</t>
  </si>
  <si>
    <t>3.3.2</t>
  </si>
  <si>
    <t>03.05.02</t>
  </si>
  <si>
    <t>269+276 - PASO INFERIOR LA PATRICIA</t>
  </si>
  <si>
    <t>3.3.2.1</t>
  </si>
  <si>
    <t>03.05.02.01</t>
  </si>
  <si>
    <t>3.3.2.1.1</t>
  </si>
  <si>
    <t>3.3.2.1.2</t>
  </si>
  <si>
    <t>3.3.2.2</t>
  </si>
  <si>
    <t>03.05.02.02</t>
  </si>
  <si>
    <t>3.3.2.2.1</t>
  </si>
  <si>
    <t>3.3.2.2.2</t>
  </si>
  <si>
    <t>3.3.2.2.3</t>
  </si>
  <si>
    <t>3.3.2.2.4</t>
  </si>
  <si>
    <t>3.3.2.3</t>
  </si>
  <si>
    <t>03.05.02.04</t>
  </si>
  <si>
    <t>3.3.2.3.1</t>
  </si>
  <si>
    <t>3.3.2.4</t>
  </si>
  <si>
    <t>03.05.02.05</t>
  </si>
  <si>
    <t>3.3.2.4.1</t>
  </si>
  <si>
    <t>3.3.2.4.2</t>
  </si>
  <si>
    <t>3.3.2.4.3</t>
  </si>
  <si>
    <t>3.3.2.4.4</t>
  </si>
  <si>
    <t>3.3.2.5</t>
  </si>
  <si>
    <t>03.05.02.06</t>
  </si>
  <si>
    <t>3.3.2.5.1</t>
  </si>
  <si>
    <t>3.3.2.5.2</t>
  </si>
  <si>
    <t>3.3.2.5.3</t>
  </si>
  <si>
    <t>3.3.3</t>
  </si>
  <si>
    <t>03.05.03</t>
  </si>
  <si>
    <t>270+559 - PASO INFERIOR CAMINO DE FUENCALIENTE</t>
  </si>
  <si>
    <t>3.3.3.1</t>
  </si>
  <si>
    <t>03.05.03.01</t>
  </si>
  <si>
    <t>3.3.3.1.1</t>
  </si>
  <si>
    <t>3.3.3.1.2</t>
  </si>
  <si>
    <t>3.3.3.2</t>
  </si>
  <si>
    <t>03.05.03.02</t>
  </si>
  <si>
    <t>3.3.3.2.1</t>
  </si>
  <si>
    <t>3.3.3.2.2</t>
  </si>
  <si>
    <t>3.3.3.2.3</t>
  </si>
  <si>
    <t>3.3.3.2.4</t>
  </si>
  <si>
    <t>3.3.3.2.5</t>
  </si>
  <si>
    <t>3.3.3.2.6</t>
  </si>
  <si>
    <t>3.3.3.3</t>
  </si>
  <si>
    <t>03.05.03.04</t>
  </si>
  <si>
    <t>3.3.3.3.1</t>
  </si>
  <si>
    <t>3.3.3.4</t>
  </si>
  <si>
    <t>03.05.03.05</t>
  </si>
  <si>
    <t>3.3.3.4.1</t>
  </si>
  <si>
    <t>3.3.3.4.2</t>
  </si>
  <si>
    <t>3.3.3.4.3</t>
  </si>
  <si>
    <t>3.3.3.4.4</t>
  </si>
  <si>
    <t>3.3.3.5</t>
  </si>
  <si>
    <t>03.05.03.06</t>
  </si>
  <si>
    <t>3.3.3.5.1</t>
  </si>
  <si>
    <t>3.3.3.5.2</t>
  </si>
  <si>
    <t>3.3.3.5.3</t>
  </si>
  <si>
    <t>3.3.3.5.4</t>
  </si>
  <si>
    <t>3.3.3.5.5</t>
  </si>
  <si>
    <t>3.3.4</t>
  </si>
  <si>
    <t>03.05.04</t>
  </si>
  <si>
    <t>271+571 - PASO INFERIOR CAMINO FUENTE DEL ÁLAMO</t>
  </si>
  <si>
    <t>3.3.4.1</t>
  </si>
  <si>
    <t>03.05.04.01</t>
  </si>
  <si>
    <t>3.3.4.1.1</t>
  </si>
  <si>
    <t>3.3.4.1.2</t>
  </si>
  <si>
    <t>3.3.4.2</t>
  </si>
  <si>
    <t>03.05.04.02</t>
  </si>
  <si>
    <t>3.3.4.2.1</t>
  </si>
  <si>
    <t>3.3.4.2.2</t>
  </si>
  <si>
    <t>3.3.4.2.3</t>
  </si>
  <si>
    <t>3.3.4.2.4</t>
  </si>
  <si>
    <t>3.3.4.2.5</t>
  </si>
  <si>
    <t>3.3.4.2.6</t>
  </si>
  <si>
    <t>3.3.4.3</t>
  </si>
  <si>
    <t>03.05.04.04</t>
  </si>
  <si>
    <t>3.3.4.3.1</t>
  </si>
  <si>
    <t>3.3.4.4</t>
  </si>
  <si>
    <t>03.05.04.05</t>
  </si>
  <si>
    <t>3.3.4.4.1</t>
  </si>
  <si>
    <t>3.3.4.4.2</t>
  </si>
  <si>
    <t>3.3.4.4.3</t>
  </si>
  <si>
    <t>3.3.4.4.4</t>
  </si>
  <si>
    <t>3.3.4.5</t>
  </si>
  <si>
    <t>03.05.04.06</t>
  </si>
  <si>
    <t>3.3.4.5.1</t>
  </si>
  <si>
    <t>3.3.4.5.2</t>
  </si>
  <si>
    <t>3.3.4.5.3</t>
  </si>
  <si>
    <t>3.3.4.5.4</t>
  </si>
  <si>
    <t>3.3.4.5.5</t>
  </si>
  <si>
    <t>3.3.5</t>
  </si>
  <si>
    <t>03.05.05</t>
  </si>
  <si>
    <t>273+988 - ARROYO DEL NAVALMORAL</t>
  </si>
  <si>
    <t>3.3.5.1</t>
  </si>
  <si>
    <t>03.05.05.01</t>
  </si>
  <si>
    <t>3.3.5.1.1</t>
  </si>
  <si>
    <t>3.3.5.1.2</t>
  </si>
  <si>
    <t>3.3.5.2</t>
  </si>
  <si>
    <t>03.05.05.02</t>
  </si>
  <si>
    <t>3.3.5.2.1</t>
  </si>
  <si>
    <t>3.3.5.2.2</t>
  </si>
  <si>
    <t>3.3.5.2.3</t>
  </si>
  <si>
    <t>3.3.5.2.4</t>
  </si>
  <si>
    <t>3.3.5.2.5</t>
  </si>
  <si>
    <t>3.3.5.2.6</t>
  </si>
  <si>
    <t>3.3.5.2.7</t>
  </si>
  <si>
    <t>3.3.5.2.8</t>
  </si>
  <si>
    <t>3.3.5.3</t>
  </si>
  <si>
    <t>03.05.05.05</t>
  </si>
  <si>
    <t>3.3.5.3.1</t>
  </si>
  <si>
    <t>3.3.5.3.2</t>
  </si>
  <si>
    <t>3.3.5.3.3</t>
  </si>
  <si>
    <t>3.3.5.4</t>
  </si>
  <si>
    <t>03.05.05.06</t>
  </si>
  <si>
    <t>3.3.5.4.1</t>
  </si>
  <si>
    <t>3.3.6</t>
  </si>
  <si>
    <t>03.05.06</t>
  </si>
  <si>
    <t>275+866 - CAMINO DE AZUEL</t>
  </si>
  <si>
    <t>3.3.6.1</t>
  </si>
  <si>
    <t>03.05.06.01</t>
  </si>
  <si>
    <t>3.3.6.1.1</t>
  </si>
  <si>
    <t>3.3.6.1.2</t>
  </si>
  <si>
    <t>3.3.6.2</t>
  </si>
  <si>
    <t>03.05.06.02</t>
  </si>
  <si>
    <t>3.3.6.2.1</t>
  </si>
  <si>
    <t>3.3.6.2.2</t>
  </si>
  <si>
    <t>3.3.6.2.3</t>
  </si>
  <si>
    <t>3.3.6.2.4</t>
  </si>
  <si>
    <t>3.3.6.2.5</t>
  </si>
  <si>
    <t>3.3.6.2.6</t>
  </si>
  <si>
    <t>3.3.6.3</t>
  </si>
  <si>
    <t>03.05.06.04</t>
  </si>
  <si>
    <t>3.3.6.3.1</t>
  </si>
  <si>
    <t>3.3.6.4</t>
  </si>
  <si>
    <t>03.05.06.05</t>
  </si>
  <si>
    <t>3.3.6.4.1</t>
  </si>
  <si>
    <t>3.3.6.4.2</t>
  </si>
  <si>
    <t>3.3.6.4.3</t>
  </si>
  <si>
    <t>3.3.6.4.4</t>
  </si>
  <si>
    <t>3.3.6.5</t>
  </si>
  <si>
    <t>03.05.06.06</t>
  </si>
  <si>
    <t>3.3.6.5.1</t>
  </si>
  <si>
    <t>3.3.6.5.2</t>
  </si>
  <si>
    <t>3.3.6.5.3</t>
  </si>
  <si>
    <t>3.3.6.5.4</t>
  </si>
  <si>
    <t>3.3.6.5.5</t>
  </si>
  <si>
    <t>3.3.7</t>
  </si>
  <si>
    <t>03.05.07</t>
  </si>
  <si>
    <t>282+560 -  PASO INFERIOR CUMBRES</t>
  </si>
  <si>
    <t>3.3.7.1</t>
  </si>
  <si>
    <t>03.05.07.01</t>
  </si>
  <si>
    <t>3.3.7.1.1</t>
  </si>
  <si>
    <t>3.3.7.1.2</t>
  </si>
  <si>
    <t>3.3.7.2</t>
  </si>
  <si>
    <t>03.05.07.02</t>
  </si>
  <si>
    <t>3.3.7.2.1</t>
  </si>
  <si>
    <t>3.3.7.2.2</t>
  </si>
  <si>
    <t>3.3.7.2.3</t>
  </si>
  <si>
    <t>3.3.7.2.4</t>
  </si>
  <si>
    <t>3.3.7.3</t>
  </si>
  <si>
    <t>03.05.07.04</t>
  </si>
  <si>
    <t>3.3.7.3.1</t>
  </si>
  <si>
    <t>3.3.7.4</t>
  </si>
  <si>
    <t>03.05.07.05</t>
  </si>
  <si>
    <t>3.3.7.4.1</t>
  </si>
  <si>
    <t>3.3.7.4.2</t>
  </si>
  <si>
    <t>3.3.7.4.3</t>
  </si>
  <si>
    <t>3.3.7.5</t>
  </si>
  <si>
    <t>03.05.07.06</t>
  </si>
  <si>
    <t>3.3.7.5.1</t>
  </si>
  <si>
    <t>3.3.7.5.2</t>
  </si>
  <si>
    <t>3.3.7.5.3</t>
  </si>
  <si>
    <t>3.3.8</t>
  </si>
  <si>
    <t>03.05.08</t>
  </si>
  <si>
    <t>287+595 -  PASO INFERIOR</t>
  </si>
  <si>
    <t>3.3.8.1</t>
  </si>
  <si>
    <t>03.05.08.01</t>
  </si>
  <si>
    <t>3.3.8.1.1</t>
  </si>
  <si>
    <t>3.3.8.1.2</t>
  </si>
  <si>
    <t>3.3.8.2</t>
  </si>
  <si>
    <t>03.05.08.02</t>
  </si>
  <si>
    <t>3.3.8.2.1</t>
  </si>
  <si>
    <t>3.3.8.2.2</t>
  </si>
  <si>
    <t>3.3.8.2.3</t>
  </si>
  <si>
    <t>3.3.8.2.4</t>
  </si>
  <si>
    <t>3.3.8.2.5</t>
  </si>
  <si>
    <t>3.3.8.2.6</t>
  </si>
  <si>
    <t>3.3.8.2.7</t>
  </si>
  <si>
    <t>3.3.8.3</t>
  </si>
  <si>
    <t>03.05.08.04</t>
  </si>
  <si>
    <t>3.3.8.3.1</t>
  </si>
  <si>
    <t>3.3.8.4</t>
  </si>
  <si>
    <t>03.05.08.05</t>
  </si>
  <si>
    <t>3.3.8.4.1</t>
  </si>
  <si>
    <t>3.3.8.4.2</t>
  </si>
  <si>
    <t>3.3.8.4.3</t>
  </si>
  <si>
    <t>3.3.8.4.4</t>
  </si>
  <si>
    <t>3.3.8.5</t>
  </si>
  <si>
    <t>03.05.08.06</t>
  </si>
  <si>
    <t>3.3.8.5.1</t>
  </si>
  <si>
    <t>3.3.8.5.2</t>
  </si>
  <si>
    <t>3.3.8.5.3</t>
  </si>
  <si>
    <t>3.3.8.5.4</t>
  </si>
  <si>
    <t>3.3.8.5.5</t>
  </si>
  <si>
    <t>3.3.9</t>
  </si>
  <si>
    <t>03.05.09</t>
  </si>
  <si>
    <t>306+008 - PASO INFERIOR CAMINO CORTIJO DE LA JUANELA</t>
  </si>
  <si>
    <t>3.3.9.1</t>
  </si>
  <si>
    <t>03.05.09.01</t>
  </si>
  <si>
    <t>3.3.9.1.1</t>
  </si>
  <si>
    <t>3.3.9.1.2</t>
  </si>
  <si>
    <t>3.3.9.2</t>
  </si>
  <si>
    <t>03.05.09.02</t>
  </si>
  <si>
    <t>3.3.9.2.1</t>
  </si>
  <si>
    <t>3.3.9.2.2</t>
  </si>
  <si>
    <t>3.3.9.2.3</t>
  </si>
  <si>
    <t>3.3.9.2.4</t>
  </si>
  <si>
    <t>3.3.9.2.5</t>
  </si>
  <si>
    <t>3.3.9.2.6</t>
  </si>
  <si>
    <t>3.3.9.3</t>
  </si>
  <si>
    <t>03.05.09.04</t>
  </si>
  <si>
    <t>3.3.9.3.1</t>
  </si>
  <si>
    <t>3.3.9.3.2</t>
  </si>
  <si>
    <t>3.3.9.4</t>
  </si>
  <si>
    <t>03.05.09.05</t>
  </si>
  <si>
    <t>3.3.9.4.1</t>
  </si>
  <si>
    <t>3.3.9.4.2</t>
  </si>
  <si>
    <t>3.3.9.4.3</t>
  </si>
  <si>
    <t>3.3.9.4.4</t>
  </si>
  <si>
    <t>3.3.9.4.5</t>
  </si>
  <si>
    <t>3.3.9.4.6</t>
  </si>
  <si>
    <t>3.3.9.5</t>
  </si>
  <si>
    <t>03.05.09.06</t>
  </si>
  <si>
    <t>3.3.9.5.1</t>
  </si>
  <si>
    <t>3.3.9.5.2</t>
  </si>
  <si>
    <t>3.3.9.5.3</t>
  </si>
  <si>
    <t>3.3.9.5.4</t>
  </si>
  <si>
    <t>3.3.9.5.5</t>
  </si>
  <si>
    <t>3.3.10</t>
  </si>
  <si>
    <t>03.05.10</t>
  </si>
  <si>
    <t>317+188 - PASO INFERIOR LOS CONVENTOS</t>
  </si>
  <si>
    <t>3.3.10.1</t>
  </si>
  <si>
    <t>03.05.10.01</t>
  </si>
  <si>
    <t>3.3.10.1.1</t>
  </si>
  <si>
    <t>3.3.10.1.2</t>
  </si>
  <si>
    <t>3.3.10.2</t>
  </si>
  <si>
    <t>03.05.10.02</t>
  </si>
  <si>
    <t>3.3.10.2.1</t>
  </si>
  <si>
    <t>3.3.10.2.2</t>
  </si>
  <si>
    <t>3.3.10.2.3</t>
  </si>
  <si>
    <t>3.3.10.2.4</t>
  </si>
  <si>
    <t>3.3.10.2.5</t>
  </si>
  <si>
    <t>3.3.10.2.6</t>
  </si>
  <si>
    <t>3.3.10.3</t>
  </si>
  <si>
    <t>03.05.10.04</t>
  </si>
  <si>
    <t>3.3.10.3.1</t>
  </si>
  <si>
    <t>3.3.10.3.2</t>
  </si>
  <si>
    <t>3.3.10.4</t>
  </si>
  <si>
    <t>03.05.10.05</t>
  </si>
  <si>
    <t>3.3.10.4.1</t>
  </si>
  <si>
    <t>3.3.10.4.2</t>
  </si>
  <si>
    <t>3.3.10.4.3</t>
  </si>
  <si>
    <t>3.3.10.4.4</t>
  </si>
  <si>
    <t>3.3.10.4.5</t>
  </si>
  <si>
    <t>3.3.10.5</t>
  </si>
  <si>
    <t>03.05.10.06</t>
  </si>
  <si>
    <t>3.3.10.5.1</t>
  </si>
  <si>
    <t>3.3.10.5.2</t>
  </si>
  <si>
    <t>3.3.10.5.3</t>
  </si>
  <si>
    <t>3.3.10.5.4</t>
  </si>
  <si>
    <t>3.3.11</t>
  </si>
  <si>
    <t>03.05.11</t>
  </si>
  <si>
    <t>321+319 - PASO INFERIOR CAMINO DE LOS MUGRONES</t>
  </si>
  <si>
    <t>3.3.11.1</t>
  </si>
  <si>
    <t>03.05.11.01</t>
  </si>
  <si>
    <t>3.3.11.1.1</t>
  </si>
  <si>
    <t>3.3.11.1.2</t>
  </si>
  <si>
    <t>3.3.11.2</t>
  </si>
  <si>
    <t>03.05.11.02</t>
  </si>
  <si>
    <t>3.3.11.2.1</t>
  </si>
  <si>
    <t>3.3.11.2.2</t>
  </si>
  <si>
    <t>3.3.11.2.3</t>
  </si>
  <si>
    <t>3.3.11.2.4</t>
  </si>
  <si>
    <t>3.3.11.2.5</t>
  </si>
  <si>
    <t>3.3.11.2.6</t>
  </si>
  <si>
    <t>3.3.11.3</t>
  </si>
  <si>
    <t>03.05.11.04</t>
  </si>
  <si>
    <t>3.3.11.3.1</t>
  </si>
  <si>
    <t>3.3.11.4</t>
  </si>
  <si>
    <t>03.05.11.05</t>
  </si>
  <si>
    <t>3.3.11.4.1</t>
  </si>
  <si>
    <t>3.3.11.4.2</t>
  </si>
  <si>
    <t>3.3.11.4.3</t>
  </si>
  <si>
    <t>3.3.11.4.4</t>
  </si>
  <si>
    <t>3.3.11.4.5</t>
  </si>
  <si>
    <t>3.3.11.5</t>
  </si>
  <si>
    <t>03.05.11.06</t>
  </si>
  <si>
    <t>3.3.11.5.1</t>
  </si>
  <si>
    <t>3.3.11.5.2</t>
  </si>
  <si>
    <t>3.3.11.5.3</t>
  </si>
  <si>
    <t>3.3.11.5.4</t>
  </si>
  <si>
    <t>3.3.11.5.5</t>
  </si>
  <si>
    <t>3.3.12</t>
  </si>
  <si>
    <t>03.05.12</t>
  </si>
  <si>
    <t>323+313 - PISTA DE LA FINCA LA HUERTEZUELA</t>
  </si>
  <si>
    <t>3.3.12.1</t>
  </si>
  <si>
    <t>03.05.12.01</t>
  </si>
  <si>
    <t>3.3.12.1.1</t>
  </si>
  <si>
    <t>3.3.12.1.2</t>
  </si>
  <si>
    <t>3.3.12.2</t>
  </si>
  <si>
    <t>03.05.12.02</t>
  </si>
  <si>
    <t>3.3.12.2.1</t>
  </si>
  <si>
    <t>3.3.12.2.2</t>
  </si>
  <si>
    <t>3.3.12.2.3</t>
  </si>
  <si>
    <t>3.3.12.2.4</t>
  </si>
  <si>
    <t>3.3.12.2.5</t>
  </si>
  <si>
    <t>3.3.12.2.6</t>
  </si>
  <si>
    <t>3.3.12.2.7</t>
  </si>
  <si>
    <t>3.3.12.2.8</t>
  </si>
  <si>
    <t>3.3.12.3</t>
  </si>
  <si>
    <t>03.05.12.04</t>
  </si>
  <si>
    <t>3.3.12.3.1</t>
  </si>
  <si>
    <t>3.3.12.3.2</t>
  </si>
  <si>
    <t>3.3.12.4</t>
  </si>
  <si>
    <t>03.05.12.05</t>
  </si>
  <si>
    <t>3.3.12.4.1</t>
  </si>
  <si>
    <t>3.3.12.4.2</t>
  </si>
  <si>
    <t>3.3.12.4.3</t>
  </si>
  <si>
    <t>3.3.12.4.4</t>
  </si>
  <si>
    <t>3.3.12.5</t>
  </si>
  <si>
    <t>03.05.12.06</t>
  </si>
  <si>
    <t>3.3.12.5.1</t>
  </si>
  <si>
    <t>3.3.12.5.2</t>
  </si>
  <si>
    <t>3.3.12.5.3</t>
  </si>
  <si>
    <t>3.3.12.5.4</t>
  </si>
  <si>
    <t>3.3.12.5.5</t>
  </si>
  <si>
    <t>3.3.13</t>
  </si>
  <si>
    <t>03.05.13</t>
  </si>
  <si>
    <t>324+129 - PASO INFERIOR CAMPILLO ALTOS</t>
  </si>
  <si>
    <t>3.3.13.1</t>
  </si>
  <si>
    <t>03.05.13.01</t>
  </si>
  <si>
    <t>3.3.13.1.1</t>
  </si>
  <si>
    <t>3.3.13.1.2</t>
  </si>
  <si>
    <t>3.3.13.2</t>
  </si>
  <si>
    <t>03.05.13.02</t>
  </si>
  <si>
    <t>3.3.13.2.1</t>
  </si>
  <si>
    <t>3.3.13.2.2</t>
  </si>
  <si>
    <t>3.3.13.2.3</t>
  </si>
  <si>
    <t>3.3.13.2.4</t>
  </si>
  <si>
    <t>3.3.13.2.5</t>
  </si>
  <si>
    <t>3.3.13.2.6</t>
  </si>
  <si>
    <t>3.3.13.2.7</t>
  </si>
  <si>
    <t>3.3.13.2.8</t>
  </si>
  <si>
    <t>3.3.13.3</t>
  </si>
  <si>
    <t>03.05.13.04</t>
  </si>
  <si>
    <t>3.3.13.3.1</t>
  </si>
  <si>
    <t>3.3.13.4</t>
  </si>
  <si>
    <t>03.05.13.05</t>
  </si>
  <si>
    <t>3.3.13.4.1</t>
  </si>
  <si>
    <t>3.3.13.4.2</t>
  </si>
  <si>
    <t>3.3.13.4.3</t>
  </si>
  <si>
    <t>3.3.13.4.4</t>
  </si>
  <si>
    <t>3.3.13.5</t>
  </si>
  <si>
    <t>03.05.13.06</t>
  </si>
  <si>
    <t>3.3.13.5.1</t>
  </si>
  <si>
    <t>3.3.13.5.2</t>
  </si>
  <si>
    <t>3.3.13.5.3</t>
  </si>
  <si>
    <t>3.3.13.5.4</t>
  </si>
  <si>
    <t>3.3.13.5.5</t>
  </si>
  <si>
    <t>3.3.14</t>
  </si>
  <si>
    <t>03.05.14</t>
  </si>
  <si>
    <t>329+629 - PASO INFERIOR TUBERIA IMPULSION</t>
  </si>
  <si>
    <t>3.3.14.1</t>
  </si>
  <si>
    <t>03.05.14.01</t>
  </si>
  <si>
    <t>3.3.14.1.1</t>
  </si>
  <si>
    <t>3.3.14.1.2</t>
  </si>
  <si>
    <t>3.3.14.2</t>
  </si>
  <si>
    <t>03.05.14.02</t>
  </si>
  <si>
    <t>3.3.14.2.1</t>
  </si>
  <si>
    <t>3.3.14.2.2</t>
  </si>
  <si>
    <t>3.3.14.2.3</t>
  </si>
  <si>
    <t>3.3.14.2.4</t>
  </si>
  <si>
    <t>3.3.14.2.5</t>
  </si>
  <si>
    <t>3.3.14.3</t>
  </si>
  <si>
    <t>03.05.14.06</t>
  </si>
  <si>
    <t>3.3.14.3.1</t>
  </si>
  <si>
    <t>3.3.15</t>
  </si>
  <si>
    <t>03.05.15</t>
  </si>
  <si>
    <t>330+104 - PASO INFERIOR BUENAGUA</t>
  </si>
  <si>
    <t>3.3.15.1</t>
  </si>
  <si>
    <t>03.05.15.01</t>
  </si>
  <si>
    <t>3.3.15.1.1</t>
  </si>
  <si>
    <t>3.3.15.1.2</t>
  </si>
  <si>
    <t>3.3.15.2</t>
  </si>
  <si>
    <t>03.05.15.02</t>
  </si>
  <si>
    <t>3.3.15.2.1</t>
  </si>
  <si>
    <t>3.3.15.2.2</t>
  </si>
  <si>
    <t>3.3.15.2.3</t>
  </si>
  <si>
    <t>3.3.15.2.4</t>
  </si>
  <si>
    <t>3.3.15.2.5</t>
  </si>
  <si>
    <t>3.3.15.2.6</t>
  </si>
  <si>
    <t>3.3.15.3</t>
  </si>
  <si>
    <t>03.05.15.04</t>
  </si>
  <si>
    <t>3.3.15.3.1</t>
  </si>
  <si>
    <t>3.3.15.4</t>
  </si>
  <si>
    <t>03.05.15.05</t>
  </si>
  <si>
    <t>3.3.15.4.1</t>
  </si>
  <si>
    <t>3.3.15.4.2</t>
  </si>
  <si>
    <t>3.3.15.4.3</t>
  </si>
  <si>
    <t>3.3.15.4.4</t>
  </si>
  <si>
    <t>3.3.15.5</t>
  </si>
  <si>
    <t>03.05.15.06</t>
  </si>
  <si>
    <t>3.3.15.5.1</t>
  </si>
  <si>
    <t>3.3.15.5.2</t>
  </si>
  <si>
    <t>3.3.15.5.3</t>
  </si>
  <si>
    <t>3.3.15.5.4</t>
  </si>
  <si>
    <t>3.3.16</t>
  </si>
  <si>
    <t>03.05.16</t>
  </si>
  <si>
    <t>330+549 - PASO INFERIOR CAMINO DE CARNES</t>
  </si>
  <si>
    <t>3.3.16.1</t>
  </si>
  <si>
    <t>03.05.16.01</t>
  </si>
  <si>
    <t>3.3.16.1.1</t>
  </si>
  <si>
    <t>3.3.16.1.2</t>
  </si>
  <si>
    <t>3.3.16.2</t>
  </si>
  <si>
    <t>03.05.16.02</t>
  </si>
  <si>
    <t>3.3.16.2.1</t>
  </si>
  <si>
    <t>3.3.16.2.2</t>
  </si>
  <si>
    <t>3.3.16.2.3</t>
  </si>
  <si>
    <t>3.3.16.2.4</t>
  </si>
  <si>
    <t>3.3.16.2.5</t>
  </si>
  <si>
    <t>3.3.16.2.6</t>
  </si>
  <si>
    <t>3.3.16.3</t>
  </si>
  <si>
    <t>03.05.16.04</t>
  </si>
  <si>
    <t>3.3.16.3.1</t>
  </si>
  <si>
    <t>3.3.16.4</t>
  </si>
  <si>
    <t>03.05.16.05</t>
  </si>
  <si>
    <t>3.3.16.4.1</t>
  </si>
  <si>
    <t>3.3.16.4.2</t>
  </si>
  <si>
    <t>3.3.16.4.3</t>
  </si>
  <si>
    <t>3.3.16.4.4</t>
  </si>
  <si>
    <t>3.3.16.5</t>
  </si>
  <si>
    <t>03.05.16.06</t>
  </si>
  <si>
    <t>3.3.16.5.1</t>
  </si>
  <si>
    <t>3.3.16.5.2</t>
  </si>
  <si>
    <t>3.3.16.5.3</t>
  </si>
  <si>
    <t>3.3.16.5.4</t>
  </si>
  <si>
    <t>3.3.17</t>
  </si>
  <si>
    <t>03.05.17</t>
  </si>
  <si>
    <t>332+379 - PASO INFERIOR</t>
  </si>
  <si>
    <t>3.3.17.1</t>
  </si>
  <si>
    <t>03.05.17.01</t>
  </si>
  <si>
    <t>3.3.17.1.1</t>
  </si>
  <si>
    <t>3.3.17.1.2</t>
  </si>
  <si>
    <t>3.3.17.2</t>
  </si>
  <si>
    <t>03.05.17.02</t>
  </si>
  <si>
    <t>3.3.17.2.1</t>
  </si>
  <si>
    <t>3.3.17.2.2</t>
  </si>
  <si>
    <t>3.3.17.2.3</t>
  </si>
  <si>
    <t>3.3.17.2.4</t>
  </si>
  <si>
    <t>3.3.17.2.5</t>
  </si>
  <si>
    <t>3.3.17.2.6</t>
  </si>
  <si>
    <t>3.3.17.3</t>
  </si>
  <si>
    <t>03.05.17.04</t>
  </si>
  <si>
    <t>3.3.17.3.1</t>
  </si>
  <si>
    <t>3.3.17.4</t>
  </si>
  <si>
    <t>03.05.17.05</t>
  </si>
  <si>
    <t>3.3.17.4.1</t>
  </si>
  <si>
    <t>3.3.17.4.2</t>
  </si>
  <si>
    <t>3.3.17.4.3</t>
  </si>
  <si>
    <t>3.3.17.4.4</t>
  </si>
  <si>
    <t>3.3.17.4.5</t>
  </si>
  <si>
    <t>3.3.17.4.6</t>
  </si>
  <si>
    <t>3.3.17.5</t>
  </si>
  <si>
    <t>03.05.17.06</t>
  </si>
  <si>
    <t>3.3.17.5.1</t>
  </si>
  <si>
    <t>3.3.17.5.2</t>
  </si>
  <si>
    <t>3.3.17.5.3</t>
  </si>
  <si>
    <t>3.3.17.5.4</t>
  </si>
  <si>
    <t>3.3.18</t>
  </si>
  <si>
    <t>03.05.18</t>
  </si>
  <si>
    <t>333+878 - PASO INFERIOR</t>
  </si>
  <si>
    <t>3.3.18.1</t>
  </si>
  <si>
    <t>03.05.18.01</t>
  </si>
  <si>
    <t>3.3.18.1.1</t>
  </si>
  <si>
    <t>3.3.18.1.2</t>
  </si>
  <si>
    <t>3.3.18.2</t>
  </si>
  <si>
    <t>03.05.18.02</t>
  </si>
  <si>
    <t>3.3.18.2.1</t>
  </si>
  <si>
    <t>3.3.18.2.2</t>
  </si>
  <si>
    <t>3.3.18.2.3</t>
  </si>
  <si>
    <t>3.3.18.2.4</t>
  </si>
  <si>
    <t>3.3.18.2.5</t>
  </si>
  <si>
    <t>3.3.18.2.6</t>
  </si>
  <si>
    <t>3.3.18.3</t>
  </si>
  <si>
    <t>03.05.18.04</t>
  </si>
  <si>
    <t>3.3.18.3.1</t>
  </si>
  <si>
    <t>3.3.18.3.2</t>
  </si>
  <si>
    <t>3.3.18.3.3</t>
  </si>
  <si>
    <t>PT4209ada_N80</t>
  </si>
  <si>
    <t>Bajante de PVC de 90 mm en coronación de aleta</t>
  </si>
  <si>
    <t>3.3.18.4</t>
  </si>
  <si>
    <t>03.05.18.05</t>
  </si>
  <si>
    <t>3.3.18.4.1</t>
  </si>
  <si>
    <t>3.3.18.4.2</t>
  </si>
  <si>
    <t>3.3.18.4.3</t>
  </si>
  <si>
    <t>3.3.18.4.4</t>
  </si>
  <si>
    <t>3.3.18.4.5</t>
  </si>
  <si>
    <t>3.3.18.4.6</t>
  </si>
  <si>
    <t>3.3.18.5</t>
  </si>
  <si>
    <t>03.05.18.06</t>
  </si>
  <si>
    <t>3.3.18.5.1</t>
  </si>
  <si>
    <t>3.3.18.5.2</t>
  </si>
  <si>
    <t>3.3.18.5.3</t>
  </si>
  <si>
    <t>3.3.18.5.4</t>
  </si>
  <si>
    <t>3.3.19</t>
  </si>
  <si>
    <t>03.05.19</t>
  </si>
  <si>
    <t>337+783 - ARROYO RABANALES</t>
  </si>
  <si>
    <t>3.3.19.1</t>
  </si>
  <si>
    <t>03.05.19.01</t>
  </si>
  <si>
    <t>3.3.19.1.1</t>
  </si>
  <si>
    <t>3.3.19.1.2</t>
  </si>
  <si>
    <t>3.3.19.2</t>
  </si>
  <si>
    <t>03.05.19.02</t>
  </si>
  <si>
    <t>3.3.19.2.1</t>
  </si>
  <si>
    <t>3.3.19.2.2</t>
  </si>
  <si>
    <t>3.3.19.2.3</t>
  </si>
  <si>
    <t>3.3.19.2.4</t>
  </si>
  <si>
    <t>3.3.19.2.5</t>
  </si>
  <si>
    <t>3.3.19.2.6</t>
  </si>
  <si>
    <t>3.3.19.3</t>
  </si>
  <si>
    <t>03.05.19.04</t>
  </si>
  <si>
    <t>3.3.19.3.1</t>
  </si>
  <si>
    <t>3.3.19.4</t>
  </si>
  <si>
    <t>03.05.19.05</t>
  </si>
  <si>
    <t>3.3.19.4.1</t>
  </si>
  <si>
    <t>3.3.19.4.2</t>
  </si>
  <si>
    <t>3.3.19.4.3</t>
  </si>
  <si>
    <t>3.3.19.5</t>
  </si>
  <si>
    <t>03.05.19.06</t>
  </si>
  <si>
    <t>3.3.19.5.1</t>
  </si>
  <si>
    <t>3.3.19.5.2</t>
  </si>
  <si>
    <t>3.3.19.5.3</t>
  </si>
  <si>
    <t>PE730Tadb</t>
  </si>
  <si>
    <t>Limpieza de cauces junto obra de fábrica</t>
  </si>
  <si>
    <t>3.3.20</t>
  </si>
  <si>
    <t>03.05.20</t>
  </si>
  <si>
    <t>340+194 - PASO INFERIOR ARROYO DE LOS PEDROCHES</t>
  </si>
  <si>
    <t>3.3.20.1</t>
  </si>
  <si>
    <t>03.05.20.01</t>
  </si>
  <si>
    <t>3.3.20.1.1</t>
  </si>
  <si>
    <t>3.3.20.1.2</t>
  </si>
  <si>
    <t>3.3.20.2</t>
  </si>
  <si>
    <t>03.05.20.02</t>
  </si>
  <si>
    <t>3.3.20.2.1</t>
  </si>
  <si>
    <t>3.3.20.2.2</t>
  </si>
  <si>
    <t>3.3.20.2.3</t>
  </si>
  <si>
    <t>3.3.20.2.4</t>
  </si>
  <si>
    <t>3.3.20.3</t>
  </si>
  <si>
    <t>03.05.20.04</t>
  </si>
  <si>
    <t>3.3.20.3.1</t>
  </si>
  <si>
    <t>3.3.20.4</t>
  </si>
  <si>
    <t>03.05.20.05</t>
  </si>
  <si>
    <t>3.3.20.4.1</t>
  </si>
  <si>
    <t>3.3.20.4.2</t>
  </si>
  <si>
    <t>3.3.20.4.3</t>
  </si>
  <si>
    <t>3.3.20.4.4</t>
  </si>
  <si>
    <t>3.3.20.4.5</t>
  </si>
  <si>
    <t>3.3.20.5</t>
  </si>
  <si>
    <t>03.05.20.06</t>
  </si>
  <si>
    <t>3.3.20.5.1</t>
  </si>
  <si>
    <t>3.3.20.5.2</t>
  </si>
  <si>
    <t>3.4</t>
  </si>
  <si>
    <t>03.06</t>
  </si>
  <si>
    <t>MUROS</t>
  </si>
  <si>
    <t>3.4.1</t>
  </si>
  <si>
    <t>03.06.01</t>
  </si>
  <si>
    <t>341+930 - MUROS EN TRINCHERA ENTRADA ESTACIÓN DE CORDOBA</t>
  </si>
  <si>
    <t>3.4.1.1</t>
  </si>
  <si>
    <t>03.06.01.01</t>
  </si>
  <si>
    <t>3.4.1.1.1</t>
  </si>
  <si>
    <t>PP6105_PNE17M</t>
  </si>
  <si>
    <t>3.4.1.1.2</t>
  </si>
  <si>
    <t>PP6106_PNE28M</t>
  </si>
  <si>
    <t>3.4.1.2</t>
  </si>
  <si>
    <t>03.06.01.02</t>
  </si>
  <si>
    <t>3.4.1.2.1</t>
  </si>
  <si>
    <t>PP6204_PNE1M</t>
  </si>
  <si>
    <t>3.4.1.2.2</t>
  </si>
  <si>
    <t>PP7202_PNE4M</t>
  </si>
  <si>
    <t>3.4.1.2.3</t>
  </si>
  <si>
    <t>PP620C_PNE3M</t>
  </si>
  <si>
    <t>3.4.1.2.4</t>
  </si>
  <si>
    <t>PP7204_PNE11M</t>
  </si>
  <si>
    <t>3.4.1.2.5</t>
  </si>
  <si>
    <t>PP620C_PNE27M</t>
  </si>
  <si>
    <t>3.4.1.2.6</t>
  </si>
  <si>
    <t>PP620E_PNE2M</t>
  </si>
  <si>
    <t>3.4.1.3</t>
  </si>
  <si>
    <t>03.06.01.03</t>
  </si>
  <si>
    <t>3.4.1.3.1</t>
  </si>
  <si>
    <t>PP6302_PNE15M</t>
  </si>
  <si>
    <t>3.4.1.4</t>
  </si>
  <si>
    <t>03.06.01.04</t>
  </si>
  <si>
    <t>3.4.1.4.1</t>
  </si>
  <si>
    <t>PP4301_PNE35M</t>
  </si>
  <si>
    <t>3.4.1.5</t>
  </si>
  <si>
    <t>03.06.01.05</t>
  </si>
  <si>
    <t>3.4.1.5.1</t>
  </si>
  <si>
    <t>3.4.1.5.2</t>
  </si>
  <si>
    <t>3.4.1.5.3</t>
  </si>
  <si>
    <t>3.4.1.5.4</t>
  </si>
  <si>
    <t>3.4.1.6</t>
  </si>
  <si>
    <t>03.06.01.06</t>
  </si>
  <si>
    <t>3.4.1.6.1</t>
  </si>
  <si>
    <t>3.5</t>
  </si>
  <si>
    <t>03.08</t>
  </si>
  <si>
    <t>3.5.1</t>
  </si>
  <si>
    <t>03.08.01</t>
  </si>
  <si>
    <t>303+854 - NUEVO CAJÓN EMPUJADO</t>
  </si>
  <si>
    <t>3.5.1.1</t>
  </si>
  <si>
    <t>OCA090bibaa_N8</t>
  </si>
  <si>
    <t>Ejecución de micropilote</t>
  </si>
  <si>
    <t>3.5.1.2</t>
  </si>
  <si>
    <t>PP8305adb</t>
  </si>
  <si>
    <t>Desplazamiento, montaje y desmontaje en la obra de equipo de ejecución de micropilotes</t>
  </si>
  <si>
    <t>3.5.1.3</t>
  </si>
  <si>
    <t>PNE_0050</t>
  </si>
  <si>
    <t>Excavación en frente de hinca</t>
  </si>
  <si>
    <t>3.5.1.4</t>
  </si>
  <si>
    <t>PNE_0051</t>
  </si>
  <si>
    <t>Excavación localizada en pozo vertical</t>
  </si>
  <si>
    <t>3.5.1.5</t>
  </si>
  <si>
    <t>PNE_0046</t>
  </si>
  <si>
    <t>Bancada de prefabricación</t>
  </si>
  <si>
    <t>3.5.1.6</t>
  </si>
  <si>
    <t>PNE_0047</t>
  </si>
  <si>
    <t>Hinca de cajón de hormigón</t>
  </si>
  <si>
    <t>3.5.1.7</t>
  </si>
  <si>
    <t>PNE_0048</t>
  </si>
  <si>
    <t>Apeo de vía</t>
  </si>
  <si>
    <t>3.5.1.8</t>
  </si>
  <si>
    <t>PNE_0049</t>
  </si>
  <si>
    <t>Demolición de pantalla micropilotes</t>
  </si>
  <si>
    <t>3.5.1.9</t>
  </si>
  <si>
    <t>3.5.1.10</t>
  </si>
  <si>
    <t>PP3105adb</t>
  </si>
  <si>
    <t>Cimbra para encofrados horizontales h&lt;10 m</t>
  </si>
  <si>
    <t>3.5.1.11</t>
  </si>
  <si>
    <t>PP560A_PNE12N</t>
  </si>
  <si>
    <t>Hormigón HA-30/AC/12/IIb, elaborado en central</t>
  </si>
  <si>
    <t>3.5.1.12</t>
  </si>
  <si>
    <t>PP560Abaa</t>
  </si>
  <si>
    <t>Hormigón HA-30/B/20/IIb, elaborado en central</t>
  </si>
  <si>
    <t>3.5.1.13</t>
  </si>
  <si>
    <t>PE480FaadaN</t>
  </si>
  <si>
    <t>Hormigón HA-20/P/20/IIb, elaborado en central</t>
  </si>
  <si>
    <t>3.5.1.14</t>
  </si>
  <si>
    <t>3.5.1.15</t>
  </si>
  <si>
    <t>OGA040bba_N54</t>
  </si>
  <si>
    <t>Ejecución de taladros</t>
  </si>
  <si>
    <t>3.5.2</t>
  </si>
  <si>
    <t>03.08.02</t>
  </si>
  <si>
    <t>332+529 - RIO GUADALBARBO</t>
  </si>
  <si>
    <t>3.5.2.1</t>
  </si>
  <si>
    <t>03.08.02.01</t>
  </si>
  <si>
    <t>3.5.2.1.1</t>
  </si>
  <si>
    <t>3.5.2.1.2</t>
  </si>
  <si>
    <t>3.5.2.2</t>
  </si>
  <si>
    <t>03.08.02.02</t>
  </si>
  <si>
    <t>3.5.2.2.1</t>
  </si>
  <si>
    <t>3.5.2.2.2</t>
  </si>
  <si>
    <t>3.5.2.2.3</t>
  </si>
  <si>
    <t>3.5.2.2.4</t>
  </si>
  <si>
    <t>3.5.2.2.5</t>
  </si>
  <si>
    <t>3.5.2.2.6</t>
  </si>
  <si>
    <t>3.5.2.2.7</t>
  </si>
  <si>
    <t>3.5.2.3</t>
  </si>
  <si>
    <t>03.08.02.04</t>
  </si>
  <si>
    <t>3.5.2.3.1</t>
  </si>
  <si>
    <t>3.5.2.4</t>
  </si>
  <si>
    <t>03.08.02.05</t>
  </si>
  <si>
    <t>3.5.2.4.1</t>
  </si>
  <si>
    <t>3.5.2.5</t>
  </si>
  <si>
    <t>03.08.02.06</t>
  </si>
  <si>
    <t>3.5.2.5.1</t>
  </si>
  <si>
    <t>3.5.2.5.2</t>
  </si>
  <si>
    <t>PE5300_PNE14</t>
  </si>
  <si>
    <t>Mota provisional para desvio del cauce</t>
  </si>
  <si>
    <t>3.5.3</t>
  </si>
  <si>
    <t>03.08.03</t>
  </si>
  <si>
    <t>335+506 - SALTO CARNERO ALCOLEA</t>
  </si>
  <si>
    <t>3.5.3.1</t>
  </si>
  <si>
    <t>03.08.03.01</t>
  </si>
  <si>
    <t>3.5.3.1.1</t>
  </si>
  <si>
    <t>3.5.3.1.2</t>
  </si>
  <si>
    <t>3.5.3.2</t>
  </si>
  <si>
    <t>03.08.03.02</t>
  </si>
  <si>
    <t>3.5.3.2.1</t>
  </si>
  <si>
    <t>3.5.3.2.2</t>
  </si>
  <si>
    <t>3.5.3.2.3</t>
  </si>
  <si>
    <t>3.5.3.2.4</t>
  </si>
  <si>
    <t>3.5.3.2.5</t>
  </si>
  <si>
    <t>3.5.3.2.6</t>
  </si>
  <si>
    <t>PP7204_PNE34M</t>
  </si>
  <si>
    <t>3.5.3.2.7</t>
  </si>
  <si>
    <t>3.5.3.3</t>
  </si>
  <si>
    <t>03.08.03.03</t>
  </si>
  <si>
    <t>3.5.3.3.1</t>
  </si>
  <si>
    <t>3.5.3.4</t>
  </si>
  <si>
    <t>03.08.03.04</t>
  </si>
  <si>
    <t>3.5.3.4.1</t>
  </si>
  <si>
    <t>3.5.3.5</t>
  </si>
  <si>
    <t>03.08.03.05</t>
  </si>
  <si>
    <t>3.5.3.5.1</t>
  </si>
  <si>
    <t>3.5.3.5.2</t>
  </si>
  <si>
    <t>3.5.3.5.3</t>
  </si>
  <si>
    <t>3.5.3.6</t>
  </si>
  <si>
    <t>03.08.03.06</t>
  </si>
  <si>
    <t>3.5.3.6.1</t>
  </si>
  <si>
    <t>3.5.3.6.2</t>
  </si>
  <si>
    <t>3.5.4</t>
  </si>
  <si>
    <t>03.08.04</t>
  </si>
  <si>
    <t>LOSA DE PRUEBA DE PROCEDIMIENTO IMPERMEABILIZACIÓN TABLEROS</t>
  </si>
  <si>
    <t>3.5.4.1</t>
  </si>
  <si>
    <t>3.5.4.2</t>
  </si>
  <si>
    <t>PE2201adb</t>
  </si>
  <si>
    <t>Excavación de tierra vegetal</t>
  </si>
  <si>
    <t>3.5.4.3</t>
  </si>
  <si>
    <t>PE2608adb</t>
  </si>
  <si>
    <t>Refino, nivelación de explanada, medios mecánicos</t>
  </si>
  <si>
    <t>3.5.4.4</t>
  </si>
  <si>
    <t>PE4502adb</t>
  </si>
  <si>
    <t>Encofrado en cimientos muro</t>
  </si>
  <si>
    <t>3.5.4.5</t>
  </si>
  <si>
    <t>3.5.4.6</t>
  </si>
  <si>
    <t>PP5304cadbN</t>
  </si>
  <si>
    <t>Acero en malla B500SD para armado de losas ME 20x20 D:12-12</t>
  </si>
  <si>
    <t>3.5.4.7</t>
  </si>
  <si>
    <t>3.5.4.8</t>
  </si>
  <si>
    <t>PP1208ada</t>
  </si>
  <si>
    <t>3.5.4.9</t>
  </si>
  <si>
    <t>3.5.4.10</t>
  </si>
  <si>
    <t>3.5.4.11</t>
  </si>
  <si>
    <t>3.5.4.12</t>
  </si>
  <si>
    <t>4</t>
  </si>
  <si>
    <t>04</t>
  </si>
  <si>
    <t>TÚNEL</t>
  </si>
  <si>
    <t>4.1</t>
  </si>
  <si>
    <t>04.01</t>
  </si>
  <si>
    <t>TÚNEL LOS CAÑOS (PP.KK. 277103 - 277746)</t>
  </si>
  <si>
    <t>4.1.1</t>
  </si>
  <si>
    <t>04.01.06</t>
  </si>
  <si>
    <t>4.1.1.1</t>
  </si>
  <si>
    <t>PTA00G327vN</t>
  </si>
  <si>
    <t>Observaciones boroscópicas a través de taladros de revestimiento</t>
  </si>
  <si>
    <t>4.1.1.2</t>
  </si>
  <si>
    <t>PT800RcfbadvN</t>
  </si>
  <si>
    <t>Reconst. Geométrica con mortero proyectado R4 (EN 1504). Vista. En bóveda</t>
  </si>
  <si>
    <t>4.1.1.3</t>
  </si>
  <si>
    <t>PT520IfbadvN</t>
  </si>
  <si>
    <t>Sum. y montaje de malla electrosoldada 15x15 Ø8, bóveda</t>
  </si>
  <si>
    <t>4.1.1.4</t>
  </si>
  <si>
    <t>PT110AfbacvN</t>
  </si>
  <si>
    <t>Sum. y montaje, bulón Ø25 mm, de 2,50 a 3,50 m, en bóveda</t>
  </si>
  <si>
    <t>4.1.1.5</t>
  </si>
  <si>
    <t>PT610QfbadvN</t>
  </si>
  <si>
    <t>Inyección de consolidación con microcemento en bóveda</t>
  </si>
  <si>
    <t>4.1.1.6</t>
  </si>
  <si>
    <t>PT610OfbadvN</t>
  </si>
  <si>
    <t>Inyección de resina de poliuretano en bóveda</t>
  </si>
  <si>
    <t>4.1.1.7</t>
  </si>
  <si>
    <t>PT800Y356vN</t>
  </si>
  <si>
    <t>Picado de saneo de mortero defectuoso y pasivación armaduras</t>
  </si>
  <si>
    <t>4.1.1.8</t>
  </si>
  <si>
    <t>PT800Y357vN</t>
  </si>
  <si>
    <t>Picado de saneo de bordes de juntas frías</t>
  </si>
  <si>
    <t>4.1.1.9</t>
  </si>
  <si>
    <t>PT800Y342vN</t>
  </si>
  <si>
    <t>Sellado de fisuras en el revestimiento con resina epoxi.</t>
  </si>
  <si>
    <t>4.1.1.10</t>
  </si>
  <si>
    <t>PT800Y402vN</t>
  </si>
  <si>
    <t>Eliminación de eflorescencias mediante chorro de arena.</t>
  </si>
  <si>
    <t>4.1.1.11</t>
  </si>
  <si>
    <t>PT4601001vN</t>
  </si>
  <si>
    <t>Retirada provisional y colocación de láminas impermeabilizantes existentes</t>
  </si>
  <si>
    <t>4.1.1.12</t>
  </si>
  <si>
    <t>PT4901aaavN</t>
  </si>
  <si>
    <t>Limpieza de canaleta por medios manuales</t>
  </si>
  <si>
    <t>4.1.1.13</t>
  </si>
  <si>
    <t>PT4108.01addvN</t>
  </si>
  <si>
    <t>Tapa prefabricada de hormigón, en túnel</t>
  </si>
  <si>
    <t>4.1.1.14</t>
  </si>
  <si>
    <t>PT2501bacvN</t>
  </si>
  <si>
    <t>Desmontaje de barandilla metálica en túneles,con medios mecánicos y carga sobre camión</t>
  </si>
  <si>
    <t>4.1.1.15</t>
  </si>
  <si>
    <t>PT9301abacvN</t>
  </si>
  <si>
    <t>Barandilla de acero en túnel, anclada con taco de acero, arandela y tuerca</t>
  </si>
  <si>
    <t>4.1.1.16</t>
  </si>
  <si>
    <t>PTB103badN</t>
  </si>
  <si>
    <t>Reposición puesta a tierra en túneles</t>
  </si>
  <si>
    <t>4.1.1.17</t>
  </si>
  <si>
    <t>U06C08aa</t>
  </si>
  <si>
    <t>Desplazamiento provisional cableado existente hastial túnel</t>
  </si>
  <si>
    <t>4.1.1.18</t>
  </si>
  <si>
    <t>V23001daavN</t>
  </si>
  <si>
    <t>Señal indicadora de recorrido de evacuación grande</t>
  </si>
  <si>
    <t>4.1.1.19</t>
  </si>
  <si>
    <t>V23002daavN</t>
  </si>
  <si>
    <t>Señal indicadora de recorrido de evacuación pequeña</t>
  </si>
  <si>
    <t>4.2</t>
  </si>
  <si>
    <t>04.02</t>
  </si>
  <si>
    <t>TÚNEL EL VALLE (PP.KK. 294057 - 294358)</t>
  </si>
  <si>
    <t>4.2.1</t>
  </si>
  <si>
    <t>04.02.06</t>
  </si>
  <si>
    <t>4.2.1.1</t>
  </si>
  <si>
    <t>4.2.1.2</t>
  </si>
  <si>
    <t>4.2.1.3</t>
  </si>
  <si>
    <t>4.2.1.4</t>
  </si>
  <si>
    <t>4.2.1.5</t>
  </si>
  <si>
    <t>4.2.1.6</t>
  </si>
  <si>
    <t>4.2.1.7</t>
  </si>
  <si>
    <t>4.2.1.8</t>
  </si>
  <si>
    <t>4.2.1.9</t>
  </si>
  <si>
    <t>4.2.1.10</t>
  </si>
  <si>
    <t>4.2.1.11</t>
  </si>
  <si>
    <t>4.2.1.12</t>
  </si>
  <si>
    <t>4.2.1.13</t>
  </si>
  <si>
    <t>4.2.1.14</t>
  </si>
  <si>
    <t>4.2.1.15</t>
  </si>
  <si>
    <t>4.2.1.16</t>
  </si>
  <si>
    <t>4.2.1.17</t>
  </si>
  <si>
    <t>4.3</t>
  </si>
  <si>
    <t>04.03</t>
  </si>
  <si>
    <t>TÚNEL PIEDRAS BLANCAS (PP.KK. 295118 - 296765)</t>
  </si>
  <si>
    <t>4.3.1</t>
  </si>
  <si>
    <t>04.03.06</t>
  </si>
  <si>
    <t>4.3.1.1</t>
  </si>
  <si>
    <t>4.3.1.2</t>
  </si>
  <si>
    <t>4.3.1.3</t>
  </si>
  <si>
    <t>4.3.1.4</t>
  </si>
  <si>
    <t>4.3.1.5</t>
  </si>
  <si>
    <t>4.3.1.6</t>
  </si>
  <si>
    <t>4.3.1.7</t>
  </si>
  <si>
    <t>4.3.1.8</t>
  </si>
  <si>
    <t>4.3.1.9</t>
  </si>
  <si>
    <t>4.3.1.10</t>
  </si>
  <si>
    <t>4.3.1.11</t>
  </si>
  <si>
    <t>4.3.1.12</t>
  </si>
  <si>
    <t>4.3.1.13</t>
  </si>
  <si>
    <t>4.3.1.14</t>
  </si>
  <si>
    <t>4.3.1.15</t>
  </si>
  <si>
    <t>4.3.1.16</t>
  </si>
  <si>
    <t>4.3.1.17</t>
  </si>
  <si>
    <t>4.3.1.18</t>
  </si>
  <si>
    <t>4.3.1.19</t>
  </si>
  <si>
    <t>4.4</t>
  </si>
  <si>
    <t>04.04</t>
  </si>
  <si>
    <t>TÚNEL PIEDRAS DE LA SAL (PP.KK. 298146 - 300714)</t>
  </si>
  <si>
    <t>4.4.1</t>
  </si>
  <si>
    <t>04.04.06</t>
  </si>
  <si>
    <t>4.4.1.1</t>
  </si>
  <si>
    <t>4.4.1.2</t>
  </si>
  <si>
    <t>4.4.1.3</t>
  </si>
  <si>
    <t>4.4.1.4</t>
  </si>
  <si>
    <t>4.4.1.5</t>
  </si>
  <si>
    <t>4.4.1.6</t>
  </si>
  <si>
    <t>4.4.1.7</t>
  </si>
  <si>
    <t>4.4.1.8</t>
  </si>
  <si>
    <t>4.4.1.9</t>
  </si>
  <si>
    <t>4.4.1.10</t>
  </si>
  <si>
    <t>4.4.1.11</t>
  </si>
  <si>
    <t>4.4.1.12</t>
  </si>
  <si>
    <t>4.4.1.13</t>
  </si>
  <si>
    <t>4.4.1.14</t>
  </si>
  <si>
    <t>4.4.1.15</t>
  </si>
  <si>
    <t>4.4.1.16</t>
  </si>
  <si>
    <t>4.4.1.17</t>
  </si>
  <si>
    <t>4.4.1.18</t>
  </si>
  <si>
    <t>4.4.1.19</t>
  </si>
  <si>
    <t>4.5</t>
  </si>
  <si>
    <t>04.05</t>
  </si>
  <si>
    <t>TÚNEL CHURRETELES ALTOS (PP.KK. 303216 - 303756)</t>
  </si>
  <si>
    <t>4.5.1</t>
  </si>
  <si>
    <t>04.05.06</t>
  </si>
  <si>
    <t>4.5.1.1</t>
  </si>
  <si>
    <t>4.5.1.2</t>
  </si>
  <si>
    <t>4.5.1.3</t>
  </si>
  <si>
    <t>4.5.1.4</t>
  </si>
  <si>
    <t>4.5.1.5</t>
  </si>
  <si>
    <t>4.5.1.6</t>
  </si>
  <si>
    <t>4.5.1.7</t>
  </si>
  <si>
    <t>4.5.1.8</t>
  </si>
  <si>
    <t>4.5.1.9</t>
  </si>
  <si>
    <t>4.5.1.10</t>
  </si>
  <si>
    <t>4.5.1.11</t>
  </si>
  <si>
    <t>4.5.1.12</t>
  </si>
  <si>
    <t>4.5.1.13</t>
  </si>
  <si>
    <t>4.5.1.14</t>
  </si>
  <si>
    <t>4.5.1.15</t>
  </si>
  <si>
    <t>4.5.1.16</t>
  </si>
  <si>
    <t>4.5.1.17</t>
  </si>
  <si>
    <t>4.5.1.18</t>
  </si>
  <si>
    <t>4.6</t>
  </si>
  <si>
    <t>04.06</t>
  </si>
  <si>
    <t>TÚNEL CHURRETELES BAJOS (PP.KK. 304884 - 305484)</t>
  </si>
  <si>
    <t>4.6.1</t>
  </si>
  <si>
    <t>04.06.06</t>
  </si>
  <si>
    <t>4.6.1.1</t>
  </si>
  <si>
    <t>4.6.1.2</t>
  </si>
  <si>
    <t>4.6.1.3</t>
  </si>
  <si>
    <t>4.6.1.4</t>
  </si>
  <si>
    <t>4.6.1.5</t>
  </si>
  <si>
    <t>4.6.1.6</t>
  </si>
  <si>
    <t>4.6.1.7</t>
  </si>
  <si>
    <t>4.6.1.8</t>
  </si>
  <si>
    <t>4.6.1.9</t>
  </si>
  <si>
    <t>4.6.1.10</t>
  </si>
  <si>
    <t>4.6.1.11</t>
  </si>
  <si>
    <t>4.6.1.12</t>
  </si>
  <si>
    <t>4.6.1.13</t>
  </si>
  <si>
    <t>4.6.1.14</t>
  </si>
  <si>
    <t>4.6.1.15</t>
  </si>
  <si>
    <t>4.6.1.16</t>
  </si>
  <si>
    <t>4.6.1.17</t>
  </si>
  <si>
    <t>4.6.1.18</t>
  </si>
  <si>
    <t>4.6.1.19</t>
  </si>
  <si>
    <t>4.7</t>
  </si>
  <si>
    <t>04.07</t>
  </si>
  <si>
    <t>TÚNEL ESCRIBANO (PP.KK. 306178 - 306447)</t>
  </si>
  <si>
    <t>4.7.1</t>
  </si>
  <si>
    <t>04.07.06</t>
  </si>
  <si>
    <t>4.7.1.1</t>
  </si>
  <si>
    <t>4.7.1.2</t>
  </si>
  <si>
    <t>4.7.1.3</t>
  </si>
  <si>
    <t>4.7.1.4</t>
  </si>
  <si>
    <t>4.7.1.5</t>
  </si>
  <si>
    <t>4.7.1.6</t>
  </si>
  <si>
    <t>4.7.1.7</t>
  </si>
  <si>
    <t>4.7.1.8</t>
  </si>
  <si>
    <t>4.7.1.9</t>
  </si>
  <si>
    <t>4.7.1.10</t>
  </si>
  <si>
    <t>4.7.1.11</t>
  </si>
  <si>
    <t>4.7.1.12</t>
  </si>
  <si>
    <t>4.7.1.13</t>
  </si>
  <si>
    <t>4.7.1.14</t>
  </si>
  <si>
    <t>4.7.1.15</t>
  </si>
  <si>
    <t>4.7.1.16</t>
  </si>
  <si>
    <t>4.7.1.17</t>
  </si>
  <si>
    <t>4.7.1.18</t>
  </si>
  <si>
    <t>4.7.1.19</t>
  </si>
  <si>
    <t>4.8</t>
  </si>
  <si>
    <t>04.08</t>
  </si>
  <si>
    <t>TÚNEL ALTOS DEL ACEBUCHOSO (PP.KK. 309142 - 309622)</t>
  </si>
  <si>
    <t>4.8.1</t>
  </si>
  <si>
    <t>04.08.06</t>
  </si>
  <si>
    <t>4.8.1.1</t>
  </si>
  <si>
    <t>4.8.1.2</t>
  </si>
  <si>
    <t>4.8.1.3</t>
  </si>
  <si>
    <t>4.8.1.4</t>
  </si>
  <si>
    <t>4.8.1.5</t>
  </si>
  <si>
    <t>4.8.1.6</t>
  </si>
  <si>
    <t>4.8.1.7</t>
  </si>
  <si>
    <t>4.8.1.8</t>
  </si>
  <si>
    <t>4.8.1.9</t>
  </si>
  <si>
    <t>4.8.1.10</t>
  </si>
  <si>
    <t>4.8.1.11</t>
  </si>
  <si>
    <t>4.8.1.12</t>
  </si>
  <si>
    <t>4.8.1.13</t>
  </si>
  <si>
    <t>4.8.1.14</t>
  </si>
  <si>
    <t>4.8.1.15</t>
  </si>
  <si>
    <t>4.8.1.16</t>
  </si>
  <si>
    <t>4.8.1.17</t>
  </si>
  <si>
    <t>4.8.1.18</t>
  </si>
  <si>
    <t>4.8.1.19</t>
  </si>
  <si>
    <t>4.9</t>
  </si>
  <si>
    <t>04.09</t>
  </si>
  <si>
    <t>TÚNEL PIEDRAS DEL AIRE (PP.KK. 309874 - 310209)</t>
  </si>
  <si>
    <t>4.9.1</t>
  </si>
  <si>
    <t>04.09.06</t>
  </si>
  <si>
    <t>4.9.1.1</t>
  </si>
  <si>
    <t>4.9.1.2</t>
  </si>
  <si>
    <t>4.9.1.3</t>
  </si>
  <si>
    <t>4.9.1.4</t>
  </si>
  <si>
    <t>4.9.1.5</t>
  </si>
  <si>
    <t>4.9.1.6</t>
  </si>
  <si>
    <t>4.9.1.7</t>
  </si>
  <si>
    <t>4.9.1.8</t>
  </si>
  <si>
    <t>4.9.1.9</t>
  </si>
  <si>
    <t>4.9.1.10</t>
  </si>
  <si>
    <t>4.9.1.11</t>
  </si>
  <si>
    <t>4.9.1.12</t>
  </si>
  <si>
    <t>4.9.1.13</t>
  </si>
  <si>
    <t>4.9.1.14</t>
  </si>
  <si>
    <t>4.9.1.15</t>
  </si>
  <si>
    <t>4.9.1.16</t>
  </si>
  <si>
    <t>4.9.1.17</t>
  </si>
  <si>
    <t>4.9.1.18</t>
  </si>
  <si>
    <t>4.9.1.19</t>
  </si>
  <si>
    <t>4.10</t>
  </si>
  <si>
    <t>04.10</t>
  </si>
  <si>
    <t>TÚNEL EL CORTIJO (PP.KK. 311924 - 312263)</t>
  </si>
  <si>
    <t>4.10.1</t>
  </si>
  <si>
    <t>04.10.06</t>
  </si>
  <si>
    <t>4.10.1.1</t>
  </si>
  <si>
    <t>4.10.1.2</t>
  </si>
  <si>
    <t>4.10.1.3</t>
  </si>
  <si>
    <t>4.10.1.4</t>
  </si>
  <si>
    <t>4.10.1.5</t>
  </si>
  <si>
    <t>4.10.1.6</t>
  </si>
  <si>
    <t>4.10.1.7</t>
  </si>
  <si>
    <t>4.10.1.8</t>
  </si>
  <si>
    <t>4.10.1.9</t>
  </si>
  <si>
    <t>4.10.1.10</t>
  </si>
  <si>
    <t>4.10.1.11</t>
  </si>
  <si>
    <t>4.10.1.12</t>
  </si>
  <si>
    <t>4.10.1.13</t>
  </si>
  <si>
    <t>4.10.1.14</t>
  </si>
  <si>
    <t>4.10.1.15</t>
  </si>
  <si>
    <t>4.10.1.16</t>
  </si>
  <si>
    <t>4.10.1.17</t>
  </si>
  <si>
    <t>4.10.1.18</t>
  </si>
  <si>
    <t>4.10.1.19</t>
  </si>
  <si>
    <t>4.11</t>
  </si>
  <si>
    <t>04.11</t>
  </si>
  <si>
    <t>TÚNEL LOMA DEL PARTIDOR (PP.KK. 319217 - 321098)</t>
  </si>
  <si>
    <t>4.11.1</t>
  </si>
  <si>
    <t>04.11.06</t>
  </si>
  <si>
    <t>4.11.1.1</t>
  </si>
  <si>
    <t>4.11.1.2</t>
  </si>
  <si>
    <t>4.11.1.3</t>
  </si>
  <si>
    <t>4.11.1.4</t>
  </si>
  <si>
    <t>4.11.1.5</t>
  </si>
  <si>
    <t>4.11.1.6</t>
  </si>
  <si>
    <t>4.11.1.7</t>
  </si>
  <si>
    <t>4.11.1.8</t>
  </si>
  <si>
    <t>4.11.1.9</t>
  </si>
  <si>
    <t>4.11.1.10</t>
  </si>
  <si>
    <t>4.11.1.11</t>
  </si>
  <si>
    <t>4.11.1.12</t>
  </si>
  <si>
    <t>4.11.1.13</t>
  </si>
  <si>
    <t>4.11.1.14</t>
  </si>
  <si>
    <t>4.11.1.15</t>
  </si>
  <si>
    <t>4.11.1.16</t>
  </si>
  <si>
    <t>4.11.1.17</t>
  </si>
  <si>
    <t>5</t>
  </si>
  <si>
    <t>06</t>
  </si>
  <si>
    <t>ACTUACIONES PREVENTIVAS Y CORRECTORAS</t>
  </si>
  <si>
    <t>5.1</t>
  </si>
  <si>
    <t>06.01</t>
  </si>
  <si>
    <t>INTEGRACIÓN AMBIENTAL</t>
  </si>
  <si>
    <t>5.1.1</t>
  </si>
  <si>
    <t>IA2001</t>
  </si>
  <si>
    <t>Descompactación del suelo</t>
  </si>
  <si>
    <t>5.1.2</t>
  </si>
  <si>
    <t>IA5003</t>
  </si>
  <si>
    <t>Aportación y ext. de t. vegetal en zona obras</t>
  </si>
  <si>
    <t>5.1.3</t>
  </si>
  <si>
    <t>5.1.4</t>
  </si>
  <si>
    <t>5.1.5</t>
  </si>
  <si>
    <t>IAB001</t>
  </si>
  <si>
    <t>Jalonamiento temporal de protección</t>
  </si>
  <si>
    <t>5.1.6</t>
  </si>
  <si>
    <t>IAD001N</t>
  </si>
  <si>
    <t>Prospección de flora y fauna</t>
  </si>
  <si>
    <t>5.1.7</t>
  </si>
  <si>
    <t>IAD010N</t>
  </si>
  <si>
    <t>mes</t>
  </si>
  <si>
    <t>Seguimiento arqueológico</t>
  </si>
  <si>
    <t>5.1.8</t>
  </si>
  <si>
    <t>PE2101ada</t>
  </si>
  <si>
    <t>Extracción de capa de tierra vegetal</t>
  </si>
  <si>
    <t>5.2</t>
  </si>
  <si>
    <t>06.02</t>
  </si>
  <si>
    <t>GESTIÓN DE RESIDUOS</t>
  </si>
  <si>
    <t>5.2.1</t>
  </si>
  <si>
    <t>GR1002N</t>
  </si>
  <si>
    <t>Almacén de residuos peligrosos con bandeja de chapa 6x1,5 m.</t>
  </si>
  <si>
    <t>5.2.2</t>
  </si>
  <si>
    <t>GR1008N</t>
  </si>
  <si>
    <t>Tratamiento de saca de envases de plásticos contaminados</t>
  </si>
  <si>
    <t>5.2.3</t>
  </si>
  <si>
    <t>GR1015N</t>
  </si>
  <si>
    <t>Transporte residuo peligroso</t>
  </si>
  <si>
    <t>5.2.4</t>
  </si>
  <si>
    <t>GR1021N</t>
  </si>
  <si>
    <t>Carga mecánica y transporte de tierras y piedras limpias</t>
  </si>
  <si>
    <t>5.2.5</t>
  </si>
  <si>
    <t>GR1026N</t>
  </si>
  <si>
    <t>Clasificación y recogida selectiva residuos pétreos</t>
  </si>
  <si>
    <t>5.2.6</t>
  </si>
  <si>
    <t>GR1032N</t>
  </si>
  <si>
    <t>Clasificación y recogida selectiva residuos no pétreos</t>
  </si>
  <si>
    <t>5.2.7</t>
  </si>
  <si>
    <t>GR1041N</t>
  </si>
  <si>
    <t>Tratamiento bidón 60 litros restos pintura</t>
  </si>
  <si>
    <t>5.2.8</t>
  </si>
  <si>
    <t>GR1043N</t>
  </si>
  <si>
    <t>Tratamiento bidón 200 litros restos resina</t>
  </si>
  <si>
    <t>5.2.9</t>
  </si>
  <si>
    <t>GR1045N</t>
  </si>
  <si>
    <t>Tratamiento bidón 150 litros restos desencofrante</t>
  </si>
  <si>
    <t>6</t>
  </si>
  <si>
    <t>07</t>
  </si>
  <si>
    <t>REPOSICION DE LINEAS FERROVIARIAS AFECTADAS</t>
  </si>
  <si>
    <t>6.1</t>
  </si>
  <si>
    <t>07.05</t>
  </si>
  <si>
    <t>6.1.1</t>
  </si>
  <si>
    <t>PE2106adb</t>
  </si>
  <si>
    <t>6.1.2</t>
  </si>
  <si>
    <t>PE2204ada</t>
  </si>
  <si>
    <t>6.1.3</t>
  </si>
  <si>
    <t>PE2704adb</t>
  </si>
  <si>
    <t>Terraplén de cantera o préstamo QS3 base</t>
  </si>
  <si>
    <t>6.1.4</t>
  </si>
  <si>
    <t>6.1.5</t>
  </si>
  <si>
    <t>V17005aa</t>
  </si>
  <si>
    <t>Formación de pantallas de contención hasta 2,00m de altura con carriles para hinca y traviesa de madera servible, suministrada y</t>
  </si>
  <si>
    <t>6.1.6</t>
  </si>
  <si>
    <t>6.1.7</t>
  </si>
  <si>
    <t>V15016bbaa</t>
  </si>
  <si>
    <t>Montaje y asiento de desvío de 2º uso tipo Atg 0.09 (L=36 m) (N/5 a 3/N).</t>
  </si>
  <si>
    <t>6.1.8</t>
  </si>
  <si>
    <t>V06006baa</t>
  </si>
  <si>
    <t>Construcción y levante de vía auxiliar (N/5 a 3/N).</t>
  </si>
  <si>
    <t>6.1.9</t>
  </si>
  <si>
    <t>V02006bbaa</t>
  </si>
  <si>
    <t>Levante de desvío tipo A tg 0,09 (L=36 m) (N/5 a 3/N).</t>
  </si>
  <si>
    <t>6.1.10</t>
  </si>
  <si>
    <t>6.1.11</t>
  </si>
  <si>
    <t>6.1.12</t>
  </si>
  <si>
    <t>6.1.13</t>
  </si>
  <si>
    <t>6.1.14</t>
  </si>
  <si>
    <t>V16001addad</t>
  </si>
  <si>
    <t>Soldadura aluminotérmica con precalentamiento corto de oxi-acetileno, a emplear en túneles, y kit de soldadura con crisol de un</t>
  </si>
  <si>
    <t>6.1.15</t>
  </si>
  <si>
    <t>6.1.16</t>
  </si>
  <si>
    <t>6.1.17</t>
  </si>
  <si>
    <t>6.1.18</t>
  </si>
  <si>
    <t>6.1.19</t>
  </si>
  <si>
    <t>6.1.20</t>
  </si>
  <si>
    <t>V17005.1aaN</t>
  </si>
  <si>
    <t>Retirada pantalla de contencion carriles hincados</t>
  </si>
  <si>
    <t>6.1.21</t>
  </si>
  <si>
    <t>6.1.22</t>
  </si>
  <si>
    <t>6.1.23</t>
  </si>
  <si>
    <t>7</t>
  </si>
  <si>
    <t>10</t>
  </si>
  <si>
    <t>OBRAS COMPLEMENTARIAS</t>
  </si>
  <si>
    <t>7.1</t>
  </si>
  <si>
    <t>10.01</t>
  </si>
  <si>
    <t>CAMINOS DE SERVICIO</t>
  </si>
  <si>
    <t>7.1.1</t>
  </si>
  <si>
    <t>10.01.01</t>
  </si>
  <si>
    <t>276+560 - 277+120 VIAL 0 (MARGEN VÍA II)</t>
  </si>
  <si>
    <t>7.1.1.1</t>
  </si>
  <si>
    <t>PE1301ada</t>
  </si>
  <si>
    <t>7.1.1.2</t>
  </si>
  <si>
    <t>7.1.1.3</t>
  </si>
  <si>
    <t>PE2102adb</t>
  </si>
  <si>
    <t>7.1.1.4</t>
  </si>
  <si>
    <t>7.1.1.5</t>
  </si>
  <si>
    <t>PE270Hadb</t>
  </si>
  <si>
    <t>7.1.1.6</t>
  </si>
  <si>
    <t>7.1.1.7</t>
  </si>
  <si>
    <t>PE9110adbN</t>
  </si>
  <si>
    <t>Base de zahorra artificial</t>
  </si>
  <si>
    <t>7.1.1.8</t>
  </si>
  <si>
    <t>7.1.1.9</t>
  </si>
  <si>
    <t>7.1.1.10</t>
  </si>
  <si>
    <t>IA7002N1</t>
  </si>
  <si>
    <t>Superficie tratada con hidrosiembra tipo 1/HIC</t>
  </si>
  <si>
    <t>7.1.1.11</t>
  </si>
  <si>
    <t>7.1.1.12</t>
  </si>
  <si>
    <t>7.1.2</t>
  </si>
  <si>
    <t>10.01.02</t>
  </si>
  <si>
    <t>278+740 - 279+140 VIAL 1 (MARGEN VÍA II)</t>
  </si>
  <si>
    <t>7.1.2.1</t>
  </si>
  <si>
    <t>7.1.2.2</t>
  </si>
  <si>
    <t>7.1.2.3</t>
  </si>
  <si>
    <t>7.1.2.4</t>
  </si>
  <si>
    <t>7.1.2.5</t>
  </si>
  <si>
    <t>7.1.2.6</t>
  </si>
  <si>
    <t>7.1.2.7</t>
  </si>
  <si>
    <t>7.1.2.8</t>
  </si>
  <si>
    <t>7.1.2.9</t>
  </si>
  <si>
    <t>7.1.2.10</t>
  </si>
  <si>
    <t>7.1.2.11</t>
  </si>
  <si>
    <t>7.1.2.12</t>
  </si>
  <si>
    <t>7.1.2.13</t>
  </si>
  <si>
    <t>7.1.3</t>
  </si>
  <si>
    <t>10.01.03</t>
  </si>
  <si>
    <t>280+600 - 281+300 VIAL 2 (MARGEN VÍA II)</t>
  </si>
  <si>
    <t>7.1.3.1</t>
  </si>
  <si>
    <t>7.1.3.2</t>
  </si>
  <si>
    <t>7.1.3.3</t>
  </si>
  <si>
    <t>7.1.3.4</t>
  </si>
  <si>
    <t>7.1.3.5</t>
  </si>
  <si>
    <t>PE270Hada</t>
  </si>
  <si>
    <t>7.1.3.6</t>
  </si>
  <si>
    <t>7.1.3.7</t>
  </si>
  <si>
    <t>7.1.3.8</t>
  </si>
  <si>
    <t>7.1.3.9</t>
  </si>
  <si>
    <t>7.1.3.10</t>
  </si>
  <si>
    <t>PE3224adbN</t>
  </si>
  <si>
    <t>7.1.3.11</t>
  </si>
  <si>
    <t>7.1.3.12</t>
  </si>
  <si>
    <t>7.1.3.13</t>
  </si>
  <si>
    <t>PE250Badb</t>
  </si>
  <si>
    <t>Excavación en vaciado o saneo</t>
  </si>
  <si>
    <t>7.1.3.14</t>
  </si>
  <si>
    <t>7.1.3.15</t>
  </si>
  <si>
    <t>PE4103ada</t>
  </si>
  <si>
    <t>Acero en barras corrugado B 500 S en elementos horizontales</t>
  </si>
  <si>
    <t>7.1.3.16</t>
  </si>
  <si>
    <t>7.1.3.17</t>
  </si>
  <si>
    <t>PE9705adbN</t>
  </si>
  <si>
    <t>Placa Señalización Triangular fija, 90cm</t>
  </si>
  <si>
    <t>7.1.3.18</t>
  </si>
  <si>
    <t>7.1.3.19</t>
  </si>
  <si>
    <t>7.1.3.20</t>
  </si>
  <si>
    <t>7.1.3.21</t>
  </si>
  <si>
    <t>7.1.4</t>
  </si>
  <si>
    <t>10.01.04</t>
  </si>
  <si>
    <t>280+620 - 280+740 VIAL 3 (MARGEN VÍA I)</t>
  </si>
  <si>
    <t>7.1.4.1</t>
  </si>
  <si>
    <t>7.1.4.2</t>
  </si>
  <si>
    <t>7.1.4.3</t>
  </si>
  <si>
    <t>7.1.4.4</t>
  </si>
  <si>
    <t>7.1.4.5</t>
  </si>
  <si>
    <t>7.1.4.6</t>
  </si>
  <si>
    <t>7.1.4.7</t>
  </si>
  <si>
    <t>7.1.4.8</t>
  </si>
  <si>
    <t>7.1.4.9</t>
  </si>
  <si>
    <t>7.1.5</t>
  </si>
  <si>
    <t>10.01.05</t>
  </si>
  <si>
    <t>287+500 - 288+180 VIAL 4 (MARGEN VÍA I)</t>
  </si>
  <si>
    <t>7.1.5.1</t>
  </si>
  <si>
    <t>7.1.5.2</t>
  </si>
  <si>
    <t>7.1.5.3</t>
  </si>
  <si>
    <t>7.1.5.4</t>
  </si>
  <si>
    <t>7.1.5.5</t>
  </si>
  <si>
    <t>7.1.5.6</t>
  </si>
  <si>
    <t>7.1.5.7</t>
  </si>
  <si>
    <t>7.1.5.8</t>
  </si>
  <si>
    <t>7.1.5.9</t>
  </si>
  <si>
    <t>7.1.5.10</t>
  </si>
  <si>
    <t>7.1.5.11</t>
  </si>
  <si>
    <t>7.1.5.12</t>
  </si>
  <si>
    <t>7.1.5.13</t>
  </si>
  <si>
    <t>7.1.5.14</t>
  </si>
  <si>
    <t>7.1.5.15</t>
  </si>
  <si>
    <t>7.1.5.16</t>
  </si>
  <si>
    <t>7.1.5.17</t>
  </si>
  <si>
    <t>7.1.5.18</t>
  </si>
  <si>
    <t>PE3214.2adbN</t>
  </si>
  <si>
    <t>Tubo hormigón armado, D=600 mm cama hormigón</t>
  </si>
  <si>
    <t>7.1.5.19</t>
  </si>
  <si>
    <t>PE3216.2adbN</t>
  </si>
  <si>
    <t>Tubo hormigón armado, D=800 mm cama hormigón</t>
  </si>
  <si>
    <t>7.1.5.20</t>
  </si>
  <si>
    <t>7.1.5.21</t>
  </si>
  <si>
    <t>IA7002N2</t>
  </si>
  <si>
    <t>Superficie tratada con hidrosiembra tipo 2/HIC</t>
  </si>
  <si>
    <t>7.1.5.22</t>
  </si>
  <si>
    <t>IA7002N3</t>
  </si>
  <si>
    <t>Superficie tratada con hidrosiembra tipo 3/HIC</t>
  </si>
  <si>
    <t>7.1.5.23</t>
  </si>
  <si>
    <t>7.1.5.24</t>
  </si>
  <si>
    <t>7.1.5.25</t>
  </si>
  <si>
    <t>PE7204adb</t>
  </si>
  <si>
    <t>Puerta para cerramiento 2 hojas</t>
  </si>
  <si>
    <t>7.1.6</t>
  </si>
  <si>
    <t>10.01.06</t>
  </si>
  <si>
    <t>288+200 - 288+340 VIAL 5 (MARGEN VÍA II)</t>
  </si>
  <si>
    <t>7.1.6.1</t>
  </si>
  <si>
    <t>7.1.6.2</t>
  </si>
  <si>
    <t>7.1.6.3</t>
  </si>
  <si>
    <t>7.1.6.4</t>
  </si>
  <si>
    <t>7.1.6.5</t>
  </si>
  <si>
    <t>7.1.6.6</t>
  </si>
  <si>
    <t>7.1.6.7</t>
  </si>
  <si>
    <t>7.1.6.8</t>
  </si>
  <si>
    <t>7.1.6.9</t>
  </si>
  <si>
    <t>7.1.6.10</t>
  </si>
  <si>
    <t>7.1.6.11</t>
  </si>
  <si>
    <t>7.1.6.12</t>
  </si>
  <si>
    <t>7.1.7</t>
  </si>
  <si>
    <t>10.01.07</t>
  </si>
  <si>
    <t>289+260 - 289+340 VIAL 6 (MARGEN VÍA I)</t>
  </si>
  <si>
    <t>7.1.7.1</t>
  </si>
  <si>
    <t>7.1.7.2</t>
  </si>
  <si>
    <t>7.1.7.3</t>
  </si>
  <si>
    <t>7.1.7.4</t>
  </si>
  <si>
    <t>7.1.7.5</t>
  </si>
  <si>
    <t>7.1.7.6</t>
  </si>
  <si>
    <t>7.1.7.7</t>
  </si>
  <si>
    <t>7.1.7.8</t>
  </si>
  <si>
    <t>7.1.7.9</t>
  </si>
  <si>
    <t>7.1.7.10</t>
  </si>
  <si>
    <t>7.1.7.11</t>
  </si>
  <si>
    <t>7.1.8</t>
  </si>
  <si>
    <t>10.01.08</t>
  </si>
  <si>
    <t>289+220 - 289+340 VIAL 7a (MARGEN VÍA I)</t>
  </si>
  <si>
    <t>7.1.8.1</t>
  </si>
  <si>
    <t>7.1.8.2</t>
  </si>
  <si>
    <t>7.1.8.3</t>
  </si>
  <si>
    <t>7.1.8.4</t>
  </si>
  <si>
    <t>7.1.8.5</t>
  </si>
  <si>
    <t>7.1.8.6</t>
  </si>
  <si>
    <t>7.1.8.7</t>
  </si>
  <si>
    <t>7.1.8.8</t>
  </si>
  <si>
    <t>7.1.8.9</t>
  </si>
  <si>
    <t>7.1.8.10</t>
  </si>
  <si>
    <t>7.1.8.11</t>
  </si>
  <si>
    <t>7.1.8.12</t>
  </si>
  <si>
    <t>7.1.8.13</t>
  </si>
  <si>
    <t>7.1.8.14</t>
  </si>
  <si>
    <t>7.1.8.15</t>
  </si>
  <si>
    <t>7.1.8.16</t>
  </si>
  <si>
    <t>7.1.8.17</t>
  </si>
  <si>
    <t>7.1.8.18</t>
  </si>
  <si>
    <t>7.1.8.19</t>
  </si>
  <si>
    <t>7.1.8.20</t>
  </si>
  <si>
    <t>7.1.8.21</t>
  </si>
  <si>
    <t>7.1.9</t>
  </si>
  <si>
    <t>10.01.09</t>
  </si>
  <si>
    <t>289+220 - 289+360 VIAL 7b (MARGEN VÍA II)</t>
  </si>
  <si>
    <t>7.1.9.1</t>
  </si>
  <si>
    <t>7.1.9.2</t>
  </si>
  <si>
    <t>7.1.9.3</t>
  </si>
  <si>
    <t>7.1.9.4</t>
  </si>
  <si>
    <t>7.1.9.5</t>
  </si>
  <si>
    <t>7.1.9.6</t>
  </si>
  <si>
    <t>7.1.9.7</t>
  </si>
  <si>
    <t>7.1.9.8</t>
  </si>
  <si>
    <t>7.1.9.9</t>
  </si>
  <si>
    <t>7.1.9.10</t>
  </si>
  <si>
    <t>7.1.9.11</t>
  </si>
  <si>
    <t>7.1.9.12</t>
  </si>
  <si>
    <t>7.1.9.13</t>
  </si>
  <si>
    <t>7.1.9.14</t>
  </si>
  <si>
    <t>7.1.9.15</t>
  </si>
  <si>
    <t>7.1.9.16</t>
  </si>
  <si>
    <t>7.1.9.17</t>
  </si>
  <si>
    <t>7.1.9.18</t>
  </si>
  <si>
    <t>7.1.9.19</t>
  </si>
  <si>
    <t>7.1.9.20</t>
  </si>
  <si>
    <t>7.1.9.21</t>
  </si>
  <si>
    <t>7.1.10</t>
  </si>
  <si>
    <t>10.01.10</t>
  </si>
  <si>
    <t>289+330 -  VIAL 8 (MARGEN VÍA II)</t>
  </si>
  <si>
    <t>7.1.10.1</t>
  </si>
  <si>
    <t>7.1.10.2</t>
  </si>
  <si>
    <t>7.1.10.3</t>
  </si>
  <si>
    <t>7.1.10.4</t>
  </si>
  <si>
    <t>7.1.10.5</t>
  </si>
  <si>
    <t>7.1.10.6</t>
  </si>
  <si>
    <t>7.1.10.7</t>
  </si>
  <si>
    <t>7.1.10.8</t>
  </si>
  <si>
    <t>PE3401adb</t>
  </si>
  <si>
    <t>7.1.10.9</t>
  </si>
  <si>
    <t>7.1.10.10</t>
  </si>
  <si>
    <t>7.1.10.11</t>
  </si>
  <si>
    <t>7.1.11</t>
  </si>
  <si>
    <t>10.01.11</t>
  </si>
  <si>
    <t>291+380 - 291+540 VIAL 9 (MARGEN VÍA II)</t>
  </si>
  <si>
    <t>7.1.11.1</t>
  </si>
  <si>
    <t>7.1.11.2</t>
  </si>
  <si>
    <t>7.1.11.3</t>
  </si>
  <si>
    <t>7.1.11.4</t>
  </si>
  <si>
    <t>PE2204bab</t>
  </si>
  <si>
    <t>7.1.11.5</t>
  </si>
  <si>
    <t>7.1.11.6</t>
  </si>
  <si>
    <t>7.1.11.7</t>
  </si>
  <si>
    <t>7.1.11.8</t>
  </si>
  <si>
    <t>PE9110babN</t>
  </si>
  <si>
    <t>7.1.11.9</t>
  </si>
  <si>
    <t>7.1.11.10</t>
  </si>
  <si>
    <t>7.1.11.11</t>
  </si>
  <si>
    <t>7.1.11.12</t>
  </si>
  <si>
    <t>7.1.11.13</t>
  </si>
  <si>
    <t>7.1.11.14</t>
  </si>
  <si>
    <t>7.1.11.15</t>
  </si>
  <si>
    <t>7.1.11.16</t>
  </si>
  <si>
    <t>7.1.11.17</t>
  </si>
  <si>
    <t>7.1.11.18</t>
  </si>
  <si>
    <t>7.1.12</t>
  </si>
  <si>
    <t>10.01.12</t>
  </si>
  <si>
    <t>294+600 - 294+900 VIAL 10 (MARGEN VÍA I)</t>
  </si>
  <si>
    <t>7.1.12.1</t>
  </si>
  <si>
    <t>7.1.12.2</t>
  </si>
  <si>
    <t>7.1.12.3</t>
  </si>
  <si>
    <t>7.1.12.4</t>
  </si>
  <si>
    <t>7.1.12.5</t>
  </si>
  <si>
    <t>7.1.12.6</t>
  </si>
  <si>
    <t>7.1.12.7</t>
  </si>
  <si>
    <t>7.1.13</t>
  </si>
  <si>
    <t>10.01.13</t>
  </si>
  <si>
    <t>296+900 - 296+980 VIAL 11 (MARGEN VÍA II)</t>
  </si>
  <si>
    <t>7.1.13.1</t>
  </si>
  <si>
    <t>7.1.13.2</t>
  </si>
  <si>
    <t>7.1.13.3</t>
  </si>
  <si>
    <t>PE2106bab</t>
  </si>
  <si>
    <t>7.1.13.4</t>
  </si>
  <si>
    <t>7.1.13.5</t>
  </si>
  <si>
    <t>7.1.13.6</t>
  </si>
  <si>
    <t>7.1.13.7</t>
  </si>
  <si>
    <t>PE270Hbab</t>
  </si>
  <si>
    <t>7.1.13.8</t>
  </si>
  <si>
    <t>7.1.13.9</t>
  </si>
  <si>
    <t>7.1.13.10</t>
  </si>
  <si>
    <t>PE9505babN</t>
  </si>
  <si>
    <t>7.1.13.11</t>
  </si>
  <si>
    <t>7.1.13.12</t>
  </si>
  <si>
    <t>PE3109.3babN</t>
  </si>
  <si>
    <t>7.1.13.13</t>
  </si>
  <si>
    <t>7.1.13.14</t>
  </si>
  <si>
    <t>7.1.13.15</t>
  </si>
  <si>
    <t>7.1.13.16</t>
  </si>
  <si>
    <t>7.1.13.17</t>
  </si>
  <si>
    <t>7.1.14</t>
  </si>
  <si>
    <t>10.01.14</t>
  </si>
  <si>
    <t>296+900 - 297+000 VIAL 12 (MARGEN VÍA I)</t>
  </si>
  <si>
    <t>7.1.14.1</t>
  </si>
  <si>
    <t>7.1.14.2</t>
  </si>
  <si>
    <t>7.1.14.3</t>
  </si>
  <si>
    <t>7.1.14.4</t>
  </si>
  <si>
    <t>7.1.14.5</t>
  </si>
  <si>
    <t>7.1.14.6</t>
  </si>
  <si>
    <t>7.1.14.7</t>
  </si>
  <si>
    <t>7.1.14.8</t>
  </si>
  <si>
    <t>7.1.14.9</t>
  </si>
  <si>
    <t>PE7204bab</t>
  </si>
  <si>
    <t>7.1.14.10</t>
  </si>
  <si>
    <t>7.1.14.11</t>
  </si>
  <si>
    <t>7.1.14.12</t>
  </si>
  <si>
    <t>7.1.14.13</t>
  </si>
  <si>
    <t>7.1.14.14</t>
  </si>
  <si>
    <t>7.1.14.15</t>
  </si>
  <si>
    <t>7.1.14.16</t>
  </si>
  <si>
    <t>7.1.14.17</t>
  </si>
  <si>
    <t>PE7205babN</t>
  </si>
  <si>
    <t>7.1.14.18</t>
  </si>
  <si>
    <t>PE3411babN</t>
  </si>
  <si>
    <t>7.1.15</t>
  </si>
  <si>
    <t>10.01.15</t>
  </si>
  <si>
    <t>297+420 - 297+470 VIAL 13 (MARGEN VÍA II)</t>
  </si>
  <si>
    <t>7.1.15.1</t>
  </si>
  <si>
    <t>7.1.15.2</t>
  </si>
  <si>
    <t>7.1.15.3</t>
  </si>
  <si>
    <t>PE2102bab</t>
  </si>
  <si>
    <t>7.1.15.4</t>
  </si>
  <si>
    <t>7.1.15.5</t>
  </si>
  <si>
    <t>7.1.15.6</t>
  </si>
  <si>
    <t>7.1.15.7</t>
  </si>
  <si>
    <t>7.1.15.8</t>
  </si>
  <si>
    <t>7.1.15.9</t>
  </si>
  <si>
    <t>7.1.15.10</t>
  </si>
  <si>
    <t>7.1.15.11</t>
  </si>
  <si>
    <t>7.1.15.12</t>
  </si>
  <si>
    <t>7.1.15.13</t>
  </si>
  <si>
    <t>7.1.15.14</t>
  </si>
  <si>
    <t>7.1.15.15</t>
  </si>
  <si>
    <t>7.1.15.16</t>
  </si>
  <si>
    <t>7.1.15.17</t>
  </si>
  <si>
    <t>7.1.15.18</t>
  </si>
  <si>
    <t>7.1.16</t>
  </si>
  <si>
    <t>10.01.16</t>
  </si>
  <si>
    <t>296+980 - 297+100 VIAL 14 (MARGEN VÍA I/VÍA II)</t>
  </si>
  <si>
    <t>7.1.16.1</t>
  </si>
  <si>
    <t>7.1.16.2</t>
  </si>
  <si>
    <t>7.1.16.3</t>
  </si>
  <si>
    <t>7.1.16.4</t>
  </si>
  <si>
    <t>7.1.17</t>
  </si>
  <si>
    <t>10.01.17</t>
  </si>
  <si>
    <t>297+200 - 297+400 VIAL 15 (MARGEN VÍA I /VÍA II)</t>
  </si>
  <si>
    <t>7.1.17.1</t>
  </si>
  <si>
    <t>7.1.17.2</t>
  </si>
  <si>
    <t>7.1.17.3</t>
  </si>
  <si>
    <t>7.1.17.4</t>
  </si>
  <si>
    <t>7.1.17.5</t>
  </si>
  <si>
    <t>7.1.18</t>
  </si>
  <si>
    <t>10.01.18</t>
  </si>
  <si>
    <t>297+580 - 297+900 VIAL 16 (MARGEN VÍA I / VÍA II)</t>
  </si>
  <si>
    <t>7.1.18.1</t>
  </si>
  <si>
    <t>7.1.18.2</t>
  </si>
  <si>
    <t>7.1.18.3</t>
  </si>
  <si>
    <t>7.1.18.4</t>
  </si>
  <si>
    <t>7.1.18.5</t>
  </si>
  <si>
    <t>7.1.18.6</t>
  </si>
  <si>
    <t>7.1.18.7</t>
  </si>
  <si>
    <t>7.1.18.8</t>
  </si>
  <si>
    <t>7.1.18.9</t>
  </si>
  <si>
    <t>7.1.18.10</t>
  </si>
  <si>
    <t>7.1.18.11</t>
  </si>
  <si>
    <t>7.1.18.12</t>
  </si>
  <si>
    <t>7.1.18.13</t>
  </si>
  <si>
    <t>7.1.18.14</t>
  </si>
  <si>
    <t>7.1.18.15</t>
  </si>
  <si>
    <t>7.1.18.16</t>
  </si>
  <si>
    <t>7.1.18.17</t>
  </si>
  <si>
    <t>7.1.19</t>
  </si>
  <si>
    <t>10.01.19</t>
  </si>
  <si>
    <t>297+610 -  VIAL 16a (MARGEN VÍA I)</t>
  </si>
  <si>
    <t>7.1.19.1</t>
  </si>
  <si>
    <t>7.1.19.2</t>
  </si>
  <si>
    <t>7.1.19.3</t>
  </si>
  <si>
    <t>7.1.19.4</t>
  </si>
  <si>
    <t>7.1.19.5</t>
  </si>
  <si>
    <t>7.1.19.6</t>
  </si>
  <si>
    <t>7.1.19.7</t>
  </si>
  <si>
    <t>7.1.19.8</t>
  </si>
  <si>
    <t>7.1.19.9</t>
  </si>
  <si>
    <t>7.1.19.10</t>
  </si>
  <si>
    <t>7.1.20</t>
  </si>
  <si>
    <t>10.01.20</t>
  </si>
  <si>
    <t>297+670 -  VIAL 16b (MARGEN VÍA II)</t>
  </si>
  <si>
    <t>7.1.20.1</t>
  </si>
  <si>
    <t>7.1.20.2</t>
  </si>
  <si>
    <t>7.1.20.3</t>
  </si>
  <si>
    <t>7.1.20.4</t>
  </si>
  <si>
    <t>7.1.20.5</t>
  </si>
  <si>
    <t>7.1.20.6</t>
  </si>
  <si>
    <t>7.1.20.7</t>
  </si>
  <si>
    <t>7.1.20.8</t>
  </si>
  <si>
    <t>7.1.20.9</t>
  </si>
  <si>
    <t>7.1.20.10</t>
  </si>
  <si>
    <t>7.1.21</t>
  </si>
  <si>
    <t>10.01.21</t>
  </si>
  <si>
    <t>297+750 -  VIAL 16c (MARGEN VÍA II)</t>
  </si>
  <si>
    <t>7.1.21.1</t>
  </si>
  <si>
    <t>7.1.21.2</t>
  </si>
  <si>
    <t>7.1.21.3</t>
  </si>
  <si>
    <t>7.1.21.4</t>
  </si>
  <si>
    <t>7.1.21.5</t>
  </si>
  <si>
    <t>7.1.21.6</t>
  </si>
  <si>
    <t>7.1.22</t>
  </si>
  <si>
    <t>10.01.22</t>
  </si>
  <si>
    <t>297+870 -  VIAL 16d (MARGEN VÍA II)</t>
  </si>
  <si>
    <t>7.1.22.1</t>
  </si>
  <si>
    <t>7.1.22.2</t>
  </si>
  <si>
    <t>7.1.22.3</t>
  </si>
  <si>
    <t>7.1.22.4</t>
  </si>
  <si>
    <t>7.1.22.5</t>
  </si>
  <si>
    <t>7.1.22.6</t>
  </si>
  <si>
    <t>7.1.22.7</t>
  </si>
  <si>
    <t>7.1.22.8</t>
  </si>
  <si>
    <t>7.1.22.9</t>
  </si>
  <si>
    <t>7.1.22.10</t>
  </si>
  <si>
    <t>7.1.22.11</t>
  </si>
  <si>
    <t>7.1.22.12</t>
  </si>
  <si>
    <t>7.1.22.13</t>
  </si>
  <si>
    <t>7.1.23</t>
  </si>
  <si>
    <t>10.01.23</t>
  </si>
  <si>
    <t>298+120 -  VIAL 17 (MARGEN VÍA II)</t>
  </si>
  <si>
    <t>7.1.23.1</t>
  </si>
  <si>
    <t>7.1.23.2</t>
  </si>
  <si>
    <t>7.1.23.3</t>
  </si>
  <si>
    <t>7.1.23.4</t>
  </si>
  <si>
    <t>7.1.23.5</t>
  </si>
  <si>
    <t>7.1.23.6</t>
  </si>
  <si>
    <t>7.1.23.7</t>
  </si>
  <si>
    <t>7.1.23.8</t>
  </si>
  <si>
    <t>7.1.23.9</t>
  </si>
  <si>
    <t>7.1.23.10</t>
  </si>
  <si>
    <t>7.1.23.11</t>
  </si>
  <si>
    <t>7.1.23.12</t>
  </si>
  <si>
    <t>7.1.23.13</t>
  </si>
  <si>
    <t>7.1.23.14</t>
  </si>
  <si>
    <t>7.1.23.15</t>
  </si>
  <si>
    <t>7.1.24</t>
  </si>
  <si>
    <t>10.01.24</t>
  </si>
  <si>
    <t>298+050 - 298+130 VIAL 18 (MARGEN VÍA I)</t>
  </si>
  <si>
    <t>7.1.24.1</t>
  </si>
  <si>
    <t>7.1.24.2</t>
  </si>
  <si>
    <t>7.1.24.3</t>
  </si>
  <si>
    <t>7.1.24.4</t>
  </si>
  <si>
    <t>7.1.24.5</t>
  </si>
  <si>
    <t>7.1.24.6</t>
  </si>
  <si>
    <t>7.1.24.7</t>
  </si>
  <si>
    <t>7.1.24.8</t>
  </si>
  <si>
    <t>7.1.24.9</t>
  </si>
  <si>
    <t>7.1.24.10</t>
  </si>
  <si>
    <t>7.1.25</t>
  </si>
  <si>
    <t>10.01.25</t>
  </si>
  <si>
    <t>301+010 - 301+150 VIAL 19a (MARGEN VÍA II)</t>
  </si>
  <si>
    <t>7.1.25.1</t>
  </si>
  <si>
    <t>7.1.25.2</t>
  </si>
  <si>
    <t>7.1.25.3</t>
  </si>
  <si>
    <t>7.1.25.4</t>
  </si>
  <si>
    <t>7.1.25.5</t>
  </si>
  <si>
    <t>7.1.25.6</t>
  </si>
  <si>
    <t>7.1.25.7</t>
  </si>
  <si>
    <t>7.1.26</t>
  </si>
  <si>
    <t>10.01.26</t>
  </si>
  <si>
    <t>301+010 - 301+160 VIAL 19b (MARGEN VÍA I)</t>
  </si>
  <si>
    <t>7.1.26.1</t>
  </si>
  <si>
    <t>7.1.26.2</t>
  </si>
  <si>
    <t>7.1.26.3</t>
  </si>
  <si>
    <t>7.1.26.4</t>
  </si>
  <si>
    <t>7.1.26.5</t>
  </si>
  <si>
    <t>7.1.27</t>
  </si>
  <si>
    <t>10.01.27</t>
  </si>
  <si>
    <t>301+450 - 301+630 VIAL 20b (MARGEN VÍA I)</t>
  </si>
  <si>
    <t>7.1.27.1</t>
  </si>
  <si>
    <t>7.1.27.2</t>
  </si>
  <si>
    <t>7.1.27.3</t>
  </si>
  <si>
    <t>7.1.27.4</t>
  </si>
  <si>
    <t>7.1.27.5</t>
  </si>
  <si>
    <t>7.1.28</t>
  </si>
  <si>
    <t>10.01.28</t>
  </si>
  <si>
    <t>301+470 - 301+630 VIAL 20a (MARGEN VÍA II)</t>
  </si>
  <si>
    <t>7.1.28.1</t>
  </si>
  <si>
    <t>7.1.28.2</t>
  </si>
  <si>
    <t>7.1.28.3</t>
  </si>
  <si>
    <t>7.1.28.4</t>
  </si>
  <si>
    <t>7.1.28.5</t>
  </si>
  <si>
    <t>7.1.29</t>
  </si>
  <si>
    <t>10.01.29</t>
  </si>
  <si>
    <t>302+010 - 302+100 VIAL 21a (MARGEN VÍA II)</t>
  </si>
  <si>
    <t>7.1.29.1</t>
  </si>
  <si>
    <t>7.1.29.2</t>
  </si>
  <si>
    <t>7.1.29.3</t>
  </si>
  <si>
    <t>7.1.29.4</t>
  </si>
  <si>
    <t>7.1.29.5</t>
  </si>
  <si>
    <t>7.1.30</t>
  </si>
  <si>
    <t>10.01.30</t>
  </si>
  <si>
    <t>302+010 - 302+100 VIAL 21b (MARGEN VÍA I)</t>
  </si>
  <si>
    <t>7.1.30.1</t>
  </si>
  <si>
    <t>7.1.30.2</t>
  </si>
  <si>
    <t>7.1.30.3</t>
  </si>
  <si>
    <t>7.1.30.4</t>
  </si>
  <si>
    <t>7.1.30.5</t>
  </si>
  <si>
    <t>7.1.30.6</t>
  </si>
  <si>
    <t>7.1.30.7</t>
  </si>
  <si>
    <t>7.1.30.8</t>
  </si>
  <si>
    <t>7.1.30.9</t>
  </si>
  <si>
    <t>7.1.30.10</t>
  </si>
  <si>
    <t>7.1.30.11</t>
  </si>
  <si>
    <t>7.1.30.12</t>
  </si>
  <si>
    <t>7.1.30.13</t>
  </si>
  <si>
    <t>7.1.30.14</t>
  </si>
  <si>
    <t>7.1.30.15</t>
  </si>
  <si>
    <t>7.1.31</t>
  </si>
  <si>
    <t>10.01.31</t>
  </si>
  <si>
    <t>302+100 - 303+000 VIAL 22 (MARGEN VÍA I /VÍA II)</t>
  </si>
  <si>
    <t>7.1.31.1</t>
  </si>
  <si>
    <t>7.1.31.2</t>
  </si>
  <si>
    <t>7.1.31.3</t>
  </si>
  <si>
    <t>7.1.31.4</t>
  </si>
  <si>
    <t>7.1.31.5</t>
  </si>
  <si>
    <t>7.1.31.6</t>
  </si>
  <si>
    <t>7.1.31.7</t>
  </si>
  <si>
    <t>7.1.31.8</t>
  </si>
  <si>
    <t>7.1.31.9</t>
  </si>
  <si>
    <t>7.1.31.10</t>
  </si>
  <si>
    <t>7.1.31.11</t>
  </si>
  <si>
    <t>7.1.31.12</t>
  </si>
  <si>
    <t>7.1.32</t>
  </si>
  <si>
    <t>10.01.32</t>
  </si>
  <si>
    <t>302+100 - 302+300 VIAL 22a (MARGEN VÍA I)</t>
  </si>
  <si>
    <t>7.1.32.1</t>
  </si>
  <si>
    <t>7.1.32.2</t>
  </si>
  <si>
    <t>7.1.32.3</t>
  </si>
  <si>
    <t>7.1.32.4</t>
  </si>
  <si>
    <t>7.1.32.5</t>
  </si>
  <si>
    <t>7.1.32.6</t>
  </si>
  <si>
    <t>7.1.32.7</t>
  </si>
  <si>
    <t>7.1.32.8</t>
  </si>
  <si>
    <t>7.1.32.9</t>
  </si>
  <si>
    <t>7.1.32.10</t>
  </si>
  <si>
    <t>7.1.33</t>
  </si>
  <si>
    <t>10.01.33</t>
  </si>
  <si>
    <t>302+560 - 302+620 VIAL 22b (MARGEN VÍA I)</t>
  </si>
  <si>
    <t>7.1.33.1</t>
  </si>
  <si>
    <t>7.1.33.2</t>
  </si>
  <si>
    <t>7.1.33.3</t>
  </si>
  <si>
    <t>7.1.33.4</t>
  </si>
  <si>
    <t>7.1.33.5</t>
  </si>
  <si>
    <t>7.1.33.6</t>
  </si>
  <si>
    <t>7.1.33.7</t>
  </si>
  <si>
    <t>7.1.33.8</t>
  </si>
  <si>
    <t>7.1.33.9</t>
  </si>
  <si>
    <t>7.1.33.10</t>
  </si>
  <si>
    <t>7.1.33.11</t>
  </si>
  <si>
    <t>7.1.33.12</t>
  </si>
  <si>
    <t>7.1.34</t>
  </si>
  <si>
    <t>10.01.34</t>
  </si>
  <si>
    <t>303+130 - 303+210 VIAL 23 (MARGEN VÍA I)</t>
  </si>
  <si>
    <t>7.1.34.1</t>
  </si>
  <si>
    <t>7.1.34.2</t>
  </si>
  <si>
    <t>7.1.34.3</t>
  </si>
  <si>
    <t>7.1.34.4</t>
  </si>
  <si>
    <t>7.1.34.5</t>
  </si>
  <si>
    <t>7.1.34.6</t>
  </si>
  <si>
    <t>7.1.34.7</t>
  </si>
  <si>
    <t>7.1.34.8</t>
  </si>
  <si>
    <t>7.1.35</t>
  </si>
  <si>
    <t>10.01.35</t>
  </si>
  <si>
    <t>303+760 - 303+840 VIAL 24 (MARGEN VÍA I)</t>
  </si>
  <si>
    <t>7.1.35.1</t>
  </si>
  <si>
    <t>7.1.35.2</t>
  </si>
  <si>
    <t>7.1.35.3</t>
  </si>
  <si>
    <t>7.1.35.4</t>
  </si>
  <si>
    <t>7.1.35.5</t>
  </si>
  <si>
    <t>7.1.35.6</t>
  </si>
  <si>
    <t>7.1.35.7</t>
  </si>
  <si>
    <t>7.1.35.8</t>
  </si>
  <si>
    <t>7.1.35.9</t>
  </si>
  <si>
    <t>7.1.35.10</t>
  </si>
  <si>
    <t>7.1.35.11</t>
  </si>
  <si>
    <t>7.1.35.12</t>
  </si>
  <si>
    <t>7.1.36</t>
  </si>
  <si>
    <t>10.01.36</t>
  </si>
  <si>
    <t>304+160 - 304+230 VIAL 25 (MARGEN VÍA I)</t>
  </si>
  <si>
    <t>7.1.36.1</t>
  </si>
  <si>
    <t>7.1.36.2</t>
  </si>
  <si>
    <t>7.1.36.3</t>
  </si>
  <si>
    <t>7.1.36.4</t>
  </si>
  <si>
    <t>7.1.36.5</t>
  </si>
  <si>
    <t>7.1.37</t>
  </si>
  <si>
    <t>10.01.37</t>
  </si>
  <si>
    <t>304+690 - 304+720 VIAL 26 (MARGEN VÍA I / VÍA II)</t>
  </si>
  <si>
    <t>7.1.37.1</t>
  </si>
  <si>
    <t>7.1.37.2</t>
  </si>
  <si>
    <t>7.1.37.3</t>
  </si>
  <si>
    <t>7.1.37.4</t>
  </si>
  <si>
    <t>7.1.37.5</t>
  </si>
  <si>
    <t>7.1.37.6</t>
  </si>
  <si>
    <t>7.1.37.7</t>
  </si>
  <si>
    <t>7.1.37.8</t>
  </si>
  <si>
    <t>PE3102.1adbN</t>
  </si>
  <si>
    <t>Bajante de piezas prefabricadas, hasta 60cm</t>
  </si>
  <si>
    <t>7.1.37.9</t>
  </si>
  <si>
    <t>7.1.37.10</t>
  </si>
  <si>
    <t>7.1.37.11</t>
  </si>
  <si>
    <t>7.1.37.12</t>
  </si>
  <si>
    <t>7.1.37.13</t>
  </si>
  <si>
    <t>PE4103baa</t>
  </si>
  <si>
    <t>7.1.37.14</t>
  </si>
  <si>
    <t>PE4401bab</t>
  </si>
  <si>
    <t>7.1.37.15</t>
  </si>
  <si>
    <t>PE480F.1ababN</t>
  </si>
  <si>
    <t>7.1.37.16</t>
  </si>
  <si>
    <t>7.1.37.17</t>
  </si>
  <si>
    <t>7.1.37.18</t>
  </si>
  <si>
    <t>7.1.38</t>
  </si>
  <si>
    <t>10.01.38</t>
  </si>
  <si>
    <t>304+770 - 304+810 VIAL 27 (MARGEN VÍA I)</t>
  </si>
  <si>
    <t>7.1.38.1</t>
  </si>
  <si>
    <t>7.1.38.2</t>
  </si>
  <si>
    <t>7.1.38.3</t>
  </si>
  <si>
    <t>7.1.38.4</t>
  </si>
  <si>
    <t>7.1.38.5</t>
  </si>
  <si>
    <t>7.1.38.6</t>
  </si>
  <si>
    <t>7.1.38.7</t>
  </si>
  <si>
    <t>7.1.38.8</t>
  </si>
  <si>
    <t>7.1.38.9</t>
  </si>
  <si>
    <t>7.1.39</t>
  </si>
  <si>
    <t>10.01.39</t>
  </si>
  <si>
    <t>305+490 - 305+550 VIAL 28 (MARGEN VÍA I)</t>
  </si>
  <si>
    <t>7.1.39.1</t>
  </si>
  <si>
    <t>7.1.39.2</t>
  </si>
  <si>
    <t>7.1.39.3</t>
  </si>
  <si>
    <t>7.1.39.4</t>
  </si>
  <si>
    <t>7.1.39.5</t>
  </si>
  <si>
    <t>7.1.39.6</t>
  </si>
  <si>
    <t>7.1.39.7</t>
  </si>
  <si>
    <t>7.1.39.8</t>
  </si>
  <si>
    <t>7.1.39.9</t>
  </si>
  <si>
    <t>7.1.39.10</t>
  </si>
  <si>
    <t>7.1.39.11</t>
  </si>
  <si>
    <t>7.1.39.12</t>
  </si>
  <si>
    <t>7.1.40</t>
  </si>
  <si>
    <t>10.01.40</t>
  </si>
  <si>
    <t>306+000 - 306+080 VIAL 29 (MARGEN VÍA I)</t>
  </si>
  <si>
    <t>7.1.40.1</t>
  </si>
  <si>
    <t>7.1.40.2</t>
  </si>
  <si>
    <t>7.1.40.3</t>
  </si>
  <si>
    <t>7.1.40.4</t>
  </si>
  <si>
    <t>7.1.40.5</t>
  </si>
  <si>
    <t>7.1.40.6</t>
  </si>
  <si>
    <t>7.1.40.7</t>
  </si>
  <si>
    <t>7.1.40.8</t>
  </si>
  <si>
    <t>7.1.40.9</t>
  </si>
  <si>
    <t>7.1.40.10</t>
  </si>
  <si>
    <t>7.1.40.11</t>
  </si>
  <si>
    <t>7.1.40.12</t>
  </si>
  <si>
    <t>7.1.40.13</t>
  </si>
  <si>
    <t>7.1.41</t>
  </si>
  <si>
    <t>10.01.41</t>
  </si>
  <si>
    <t>306+040 - 306+180 VIAL 30 (MARGEN VÍA II)</t>
  </si>
  <si>
    <t>7.1.41.1</t>
  </si>
  <si>
    <t>7.1.41.2</t>
  </si>
  <si>
    <t>PE1106adb</t>
  </si>
  <si>
    <t>Demolición de cuneta de sección &gt;0,7x0,5 m</t>
  </si>
  <si>
    <t>7.1.41.3</t>
  </si>
  <si>
    <t>7.1.41.4</t>
  </si>
  <si>
    <t>7.1.41.5</t>
  </si>
  <si>
    <t>7.1.41.6</t>
  </si>
  <si>
    <t>7.1.41.7</t>
  </si>
  <si>
    <t>7.1.41.8</t>
  </si>
  <si>
    <t>7.1.41.9</t>
  </si>
  <si>
    <t>7.1.41.10</t>
  </si>
  <si>
    <t>7.1.41.11</t>
  </si>
  <si>
    <t>7.1.41.12</t>
  </si>
  <si>
    <t>7.1.41.13</t>
  </si>
  <si>
    <t>7.1.41.14</t>
  </si>
  <si>
    <t>7.1.42</t>
  </si>
  <si>
    <t>10.01.42</t>
  </si>
  <si>
    <t>306+500 - 306+540 VIAL 31 (MARGEN VÍA II)</t>
  </si>
  <si>
    <t>7.1.42.1</t>
  </si>
  <si>
    <t>7.1.42.2</t>
  </si>
  <si>
    <t>7.1.42.3</t>
  </si>
  <si>
    <t>7.1.42.4</t>
  </si>
  <si>
    <t>7.1.42.5</t>
  </si>
  <si>
    <t>7.1.42.6</t>
  </si>
  <si>
    <t>7.1.42.7</t>
  </si>
  <si>
    <t>7.1.43</t>
  </si>
  <si>
    <t>10.01.43</t>
  </si>
  <si>
    <t>306+600 - 306+700 VIAL 32 (MARGEN VÍA I)</t>
  </si>
  <si>
    <t>7.1.43.1</t>
  </si>
  <si>
    <t>7.1.43.2</t>
  </si>
  <si>
    <t>7.1.43.3</t>
  </si>
  <si>
    <t>7.1.43.4</t>
  </si>
  <si>
    <t>7.1.43.5</t>
  </si>
  <si>
    <t>7.1.43.6</t>
  </si>
  <si>
    <t>7.1.43.7</t>
  </si>
  <si>
    <t>7.1.43.8</t>
  </si>
  <si>
    <t>7.1.44</t>
  </si>
  <si>
    <t>10.01.44</t>
  </si>
  <si>
    <t>307+760 - 307+820 VIAL 33 (MARGEN VÍA I)</t>
  </si>
  <si>
    <t>7.1.44.1</t>
  </si>
  <si>
    <t>7.1.44.2</t>
  </si>
  <si>
    <t>7.1.44.3</t>
  </si>
  <si>
    <t>7.1.44.4</t>
  </si>
  <si>
    <t>7.1.44.5</t>
  </si>
  <si>
    <t>7.1.44.6</t>
  </si>
  <si>
    <t>7.1.44.7</t>
  </si>
  <si>
    <t>7.1.44.8</t>
  </si>
  <si>
    <t>7.1.44.9</t>
  </si>
  <si>
    <t>7.1.44.10</t>
  </si>
  <si>
    <t>7.1.44.11</t>
  </si>
  <si>
    <t>7.1.44.12</t>
  </si>
  <si>
    <t>7.1.44.13</t>
  </si>
  <si>
    <t>7.1.44.14</t>
  </si>
  <si>
    <t>7.1.44.15</t>
  </si>
  <si>
    <t>7.1.44.16</t>
  </si>
  <si>
    <t>7.1.44.17</t>
  </si>
  <si>
    <t>7.1.45</t>
  </si>
  <si>
    <t>10.01.45</t>
  </si>
  <si>
    <t>307+780 - 308+520 VIAL 34 (MARGEN VÍA II)</t>
  </si>
  <si>
    <t>7.1.45.1</t>
  </si>
  <si>
    <t>7.1.45.2</t>
  </si>
  <si>
    <t>7.1.45.3</t>
  </si>
  <si>
    <t>7.1.45.4</t>
  </si>
  <si>
    <t>7.1.45.5</t>
  </si>
  <si>
    <t>7.1.45.6</t>
  </si>
  <si>
    <t>7.1.45.7</t>
  </si>
  <si>
    <t>7.1.45.8</t>
  </si>
  <si>
    <t>7.1.45.9</t>
  </si>
  <si>
    <t>7.1.45.10</t>
  </si>
  <si>
    <t>7.1.45.11</t>
  </si>
  <si>
    <t>7.1.45.12</t>
  </si>
  <si>
    <t>7.1.46</t>
  </si>
  <si>
    <t>10.01.46</t>
  </si>
  <si>
    <t>307+820 - 307+960 VIAL 35 (MARGEN VÍA II)</t>
  </si>
  <si>
    <t>7.1.46.1</t>
  </si>
  <si>
    <t>7.1.46.2</t>
  </si>
  <si>
    <t>7.1.46.3</t>
  </si>
  <si>
    <t>7.1.46.4</t>
  </si>
  <si>
    <t>7.1.46.5</t>
  </si>
  <si>
    <t>7.1.46.6</t>
  </si>
  <si>
    <t>7.1.46.7</t>
  </si>
  <si>
    <t>7.1.46.8</t>
  </si>
  <si>
    <t>7.1.47</t>
  </si>
  <si>
    <t>10.01.47</t>
  </si>
  <si>
    <t>308+500 - 309+250 VIAL 36 (MARGEN VÍA II)</t>
  </si>
  <si>
    <t>7.1.47.1</t>
  </si>
  <si>
    <t>7.1.47.2</t>
  </si>
  <si>
    <t>7.1.47.3</t>
  </si>
  <si>
    <t>7.1.47.4</t>
  </si>
  <si>
    <t>7.1.47.5</t>
  </si>
  <si>
    <t>7.1.47.6</t>
  </si>
  <si>
    <t>7.1.47.7</t>
  </si>
  <si>
    <t>7.1.47.8</t>
  </si>
  <si>
    <t>7.1.47.9</t>
  </si>
  <si>
    <t>7.1.47.10</t>
  </si>
  <si>
    <t>7.1.47.11</t>
  </si>
  <si>
    <t>7.1.47.12</t>
  </si>
  <si>
    <t>7.1.47.13</t>
  </si>
  <si>
    <t>7.1.47.14</t>
  </si>
  <si>
    <t>7.1.47.15</t>
  </si>
  <si>
    <t>7.1.47.16</t>
  </si>
  <si>
    <t>7.1.47.17</t>
  </si>
  <si>
    <t>7.1.48</t>
  </si>
  <si>
    <t>10.01.48</t>
  </si>
  <si>
    <t>308+950 - 309+100 VIAL 36a (MARGEN VÍA II)</t>
  </si>
  <si>
    <t>7.1.48.1</t>
  </si>
  <si>
    <t>7.1.48.2</t>
  </si>
  <si>
    <t>7.1.48.3</t>
  </si>
  <si>
    <t>7.1.48.4</t>
  </si>
  <si>
    <t>7.1.48.5</t>
  </si>
  <si>
    <t>7.1.48.6</t>
  </si>
  <si>
    <t>7.1.48.7</t>
  </si>
  <si>
    <t>7.1.48.8</t>
  </si>
  <si>
    <t>7.1.48.9</t>
  </si>
  <si>
    <t>7.1.48.10</t>
  </si>
  <si>
    <t>7.1.49</t>
  </si>
  <si>
    <t>10.01.49</t>
  </si>
  <si>
    <t>309+630 - 309+880 VIAL 37 (MARGEN VÍA I)</t>
  </si>
  <si>
    <t>7.1.49.1</t>
  </si>
  <si>
    <t>7.1.49.2</t>
  </si>
  <si>
    <t>7.1.49.3</t>
  </si>
  <si>
    <t>7.1.49.4</t>
  </si>
  <si>
    <t>7.1.49.5</t>
  </si>
  <si>
    <t>7.1.50</t>
  </si>
  <si>
    <t>10.01.50</t>
  </si>
  <si>
    <t>310+200 - 310+300 VIAL 39 (MARGEN VÍA I)</t>
  </si>
  <si>
    <t>7.1.50.1</t>
  </si>
  <si>
    <t>7.1.50.2</t>
  </si>
  <si>
    <t>7.1.50.3</t>
  </si>
  <si>
    <t>7.1.50.4</t>
  </si>
  <si>
    <t>7.1.50.5</t>
  </si>
  <si>
    <t>PE250Bbab</t>
  </si>
  <si>
    <t>7.1.50.6</t>
  </si>
  <si>
    <t>PE2608bab</t>
  </si>
  <si>
    <t>7.1.50.7</t>
  </si>
  <si>
    <t>7.1.50.8</t>
  </si>
  <si>
    <t>7.1.50.9</t>
  </si>
  <si>
    <t>7.1.50.10</t>
  </si>
  <si>
    <t>7.1.50.11</t>
  </si>
  <si>
    <t>7.1.50.12</t>
  </si>
  <si>
    <t>7.1.50.13</t>
  </si>
  <si>
    <t>7.1.50.14</t>
  </si>
  <si>
    <t>7.1.51</t>
  </si>
  <si>
    <t>10.01.51</t>
  </si>
  <si>
    <t>310+270 - 310+360 VIAL 40 (MARGEN VÍA I / VÍA II)</t>
  </si>
  <si>
    <t>7.1.51.1</t>
  </si>
  <si>
    <t>7.1.51.2</t>
  </si>
  <si>
    <t>7.1.51.3</t>
  </si>
  <si>
    <t>7.1.51.4</t>
  </si>
  <si>
    <t>7.1.51.5</t>
  </si>
  <si>
    <t>7.1.51.6</t>
  </si>
  <si>
    <t>7.1.51.7</t>
  </si>
  <si>
    <t>7.1.51.8</t>
  </si>
  <si>
    <t>7.1.51.9</t>
  </si>
  <si>
    <t>7.1.51.10</t>
  </si>
  <si>
    <t>7.1.51.11</t>
  </si>
  <si>
    <t>7.1.51.12</t>
  </si>
  <si>
    <t>7.1.51.13</t>
  </si>
  <si>
    <t>7.1.51.14</t>
  </si>
  <si>
    <t>7.1.51.15</t>
  </si>
  <si>
    <t>7.1.52</t>
  </si>
  <si>
    <t>10.01.52</t>
  </si>
  <si>
    <t>310+300 - 310+760 VIAL 41 (MARGEN VÍA I / VÍA II)</t>
  </si>
  <si>
    <t>7.1.52.1</t>
  </si>
  <si>
    <t>7.1.52.2</t>
  </si>
  <si>
    <t>7.1.52.3</t>
  </si>
  <si>
    <t>7.1.52.4</t>
  </si>
  <si>
    <t>7.1.52.5</t>
  </si>
  <si>
    <t>7.1.52.6</t>
  </si>
  <si>
    <t>7.1.52.7</t>
  </si>
  <si>
    <t>7.1.52.8</t>
  </si>
  <si>
    <t>7.1.52.9</t>
  </si>
  <si>
    <t>7.1.52.10</t>
  </si>
  <si>
    <t>7.1.52.11</t>
  </si>
  <si>
    <t>7.1.52.12</t>
  </si>
  <si>
    <t>7.1.52.13</t>
  </si>
  <si>
    <t>7.1.52.14</t>
  </si>
  <si>
    <t>7.1.52.15</t>
  </si>
  <si>
    <t>7.1.52.16</t>
  </si>
  <si>
    <t>7.1.53</t>
  </si>
  <si>
    <t>10.01.53</t>
  </si>
  <si>
    <t>310+480 -  VIAL 41a (MARGEN VÍA II)</t>
  </si>
  <si>
    <t>7.1.53.1</t>
  </si>
  <si>
    <t>7.1.53.2</t>
  </si>
  <si>
    <t>7.1.53.3</t>
  </si>
  <si>
    <t>7.1.53.4</t>
  </si>
  <si>
    <t>7.1.53.5</t>
  </si>
  <si>
    <t>7.1.53.6</t>
  </si>
  <si>
    <t>7.1.53.7</t>
  </si>
  <si>
    <t>7.1.54</t>
  </si>
  <si>
    <t>10.01.54</t>
  </si>
  <si>
    <t>310+570 -  VIAL 41b (MARGEN VÍA II)</t>
  </si>
  <si>
    <t>7.1.54.1</t>
  </si>
  <si>
    <t>7.1.54.2</t>
  </si>
  <si>
    <t>7.1.54.3</t>
  </si>
  <si>
    <t>7.1.54.4</t>
  </si>
  <si>
    <t>7.1.54.5</t>
  </si>
  <si>
    <t>7.1.54.6</t>
  </si>
  <si>
    <t>7.1.54.7</t>
  </si>
  <si>
    <t>7.1.54.8</t>
  </si>
  <si>
    <t>7.1.54.9</t>
  </si>
  <si>
    <t>7.1.54.10</t>
  </si>
  <si>
    <t>7.1.54.11</t>
  </si>
  <si>
    <t>7.1.54.12</t>
  </si>
  <si>
    <t>7.1.55</t>
  </si>
  <si>
    <t>10.01.55</t>
  </si>
  <si>
    <t>310+770 -  VIAL 41c (MARGEN VÍA II)</t>
  </si>
  <si>
    <t>7.1.55.1</t>
  </si>
  <si>
    <t>7.1.55.2</t>
  </si>
  <si>
    <t>7.1.55.3</t>
  </si>
  <si>
    <t>7.1.55.4</t>
  </si>
  <si>
    <t>7.1.55.5</t>
  </si>
  <si>
    <t>7.1.55.6</t>
  </si>
  <si>
    <t>7.1.55.7</t>
  </si>
  <si>
    <t>7.1.55.8</t>
  </si>
  <si>
    <t>7.1.55.9</t>
  </si>
  <si>
    <t>7.1.55.10</t>
  </si>
  <si>
    <t>7.1.55.11</t>
  </si>
  <si>
    <t>7.1.55.12</t>
  </si>
  <si>
    <t>7.1.56</t>
  </si>
  <si>
    <t>10.01.56</t>
  </si>
  <si>
    <t>311+840 - 311+930 VIAL 42 (MARGEN VÍA I)</t>
  </si>
  <si>
    <t>7.1.56.1</t>
  </si>
  <si>
    <t>7.1.56.2</t>
  </si>
  <si>
    <t>7.1.56.3</t>
  </si>
  <si>
    <t>7.1.56.4</t>
  </si>
  <si>
    <t>7.1.56.5</t>
  </si>
  <si>
    <t>7.1.56.6</t>
  </si>
  <si>
    <t>7.1.56.7</t>
  </si>
  <si>
    <t>PE3224babN</t>
  </si>
  <si>
    <t>7.1.56.8</t>
  </si>
  <si>
    <t>7.1.56.9</t>
  </si>
  <si>
    <t>PE3401bab</t>
  </si>
  <si>
    <t>7.1.56.10</t>
  </si>
  <si>
    <t>7.1.56.11</t>
  </si>
  <si>
    <t>7.1.56.12</t>
  </si>
  <si>
    <t>7.1.57</t>
  </si>
  <si>
    <t>10.01.57</t>
  </si>
  <si>
    <t>312+350 - 312+710 VIAL 43b (MARGEN VÍA I)</t>
  </si>
  <si>
    <t>7.1.57.1</t>
  </si>
  <si>
    <t>7.1.57.2</t>
  </si>
  <si>
    <t>7.1.57.3</t>
  </si>
  <si>
    <t>7.1.57.4</t>
  </si>
  <si>
    <t>7.1.57.5</t>
  </si>
  <si>
    <t>7.1.57.6</t>
  </si>
  <si>
    <t>7.1.57.7</t>
  </si>
  <si>
    <t>7.1.57.8</t>
  </si>
  <si>
    <t>7.1.57.9</t>
  </si>
  <si>
    <t>7.1.57.10</t>
  </si>
  <si>
    <t>7.1.58</t>
  </si>
  <si>
    <t>10.01.58</t>
  </si>
  <si>
    <t>312+350 - 312+680 VIAL 43a (MARGEN VÍA II)</t>
  </si>
  <si>
    <t>7.1.58.1</t>
  </si>
  <si>
    <t>7.1.58.2</t>
  </si>
  <si>
    <t>7.1.58.3</t>
  </si>
  <si>
    <t>7.1.58.4</t>
  </si>
  <si>
    <t>7.1.59</t>
  </si>
  <si>
    <t>10.01.59</t>
  </si>
  <si>
    <t>312+670 -  VIAL 44 (MARGEN VÍA II)</t>
  </si>
  <si>
    <t>7.1.59.1</t>
  </si>
  <si>
    <t>7.1.59.2</t>
  </si>
  <si>
    <t>7.1.59.3</t>
  </si>
  <si>
    <t>7.1.59.4</t>
  </si>
  <si>
    <t>7.1.59.5</t>
  </si>
  <si>
    <t>7.1.59.6</t>
  </si>
  <si>
    <t>7.1.59.7</t>
  </si>
  <si>
    <t>7.1.59.8</t>
  </si>
  <si>
    <t>7.1.59.9</t>
  </si>
  <si>
    <t>7.1.59.10</t>
  </si>
  <si>
    <t>7.1.59.11</t>
  </si>
  <si>
    <t>7.1.59.12</t>
  </si>
  <si>
    <t>7.1.59.13</t>
  </si>
  <si>
    <t>7.1.59.14</t>
  </si>
  <si>
    <t>7.1.60</t>
  </si>
  <si>
    <t>10.01.60</t>
  </si>
  <si>
    <t>313+300 - 313+500 VIAL 45 (MARGEN VÍA I)</t>
  </si>
  <si>
    <t>7.1.60.1</t>
  </si>
  <si>
    <t>7.1.60.2</t>
  </si>
  <si>
    <t>7.1.60.3</t>
  </si>
  <si>
    <t>7.1.60.4</t>
  </si>
  <si>
    <t>7.1.60.5</t>
  </si>
  <si>
    <t>7.1.60.6</t>
  </si>
  <si>
    <t>7.1.60.7</t>
  </si>
  <si>
    <t>7.1.60.8</t>
  </si>
  <si>
    <t>7.1.60.9</t>
  </si>
  <si>
    <t>7.1.60.10</t>
  </si>
  <si>
    <t>7.1.60.11</t>
  </si>
  <si>
    <t>7.1.60.12</t>
  </si>
  <si>
    <t>7.1.60.13</t>
  </si>
  <si>
    <t>7.1.60.14</t>
  </si>
  <si>
    <t>7.1.61</t>
  </si>
  <si>
    <t>10.01.61</t>
  </si>
  <si>
    <t>313+570 -  VIAL 45a (MARGEN VÍA I /II )</t>
  </si>
  <si>
    <t>7.1.61.1</t>
  </si>
  <si>
    <t>7.1.61.2</t>
  </si>
  <si>
    <t>7.1.61.3</t>
  </si>
  <si>
    <t>7.1.61.4</t>
  </si>
  <si>
    <t>7.1.61.5</t>
  </si>
  <si>
    <t>7.1.61.6</t>
  </si>
  <si>
    <t>7.1.61.7</t>
  </si>
  <si>
    <t>7.1.61.8</t>
  </si>
  <si>
    <t>7.1.61.9</t>
  </si>
  <si>
    <t>7.1.61.10</t>
  </si>
  <si>
    <t>PE4710addN</t>
  </si>
  <si>
    <t>7.1.61.11</t>
  </si>
  <si>
    <t>7.1.61.12</t>
  </si>
  <si>
    <t>7.1.61.13</t>
  </si>
  <si>
    <t>7.1.61.14</t>
  </si>
  <si>
    <t>7.1.61.15</t>
  </si>
  <si>
    <t>7.1.61.16</t>
  </si>
  <si>
    <t>7.1.62</t>
  </si>
  <si>
    <t>10.01.62</t>
  </si>
  <si>
    <t>314+240 - 314+500 VIAL 46a (MARGEN VÍA II)</t>
  </si>
  <si>
    <t>7.1.62.1</t>
  </si>
  <si>
    <t>7.1.62.2</t>
  </si>
  <si>
    <t>7.1.62.3</t>
  </si>
  <si>
    <t>7.1.62.4</t>
  </si>
  <si>
    <t>7.1.62.5</t>
  </si>
  <si>
    <t>7.1.62.6</t>
  </si>
  <si>
    <t>7.1.62.7</t>
  </si>
  <si>
    <t>7.1.62.8</t>
  </si>
  <si>
    <t>7.1.62.9</t>
  </si>
  <si>
    <t>7.1.63</t>
  </si>
  <si>
    <t>10.01.63</t>
  </si>
  <si>
    <t>314+240 - 314+500 VIAL 46b (MARGEN VÍA I)</t>
  </si>
  <si>
    <t>7.1.63.1</t>
  </si>
  <si>
    <t>7.1.63.2</t>
  </si>
  <si>
    <t>7.1.63.3</t>
  </si>
  <si>
    <t>7.1.63.4</t>
  </si>
  <si>
    <t>7.1.63.5</t>
  </si>
  <si>
    <t>7.1.63.6</t>
  </si>
  <si>
    <t>7.1.63.7</t>
  </si>
  <si>
    <t>7.1.63.8</t>
  </si>
  <si>
    <t>7.1.63.9</t>
  </si>
  <si>
    <t>IA7002N4</t>
  </si>
  <si>
    <t>Superficie tratada con hidrosiembra tipo 4/HIC</t>
  </si>
  <si>
    <t>7.1.63.10</t>
  </si>
  <si>
    <t>7.1.63.11</t>
  </si>
  <si>
    <t>7.1.63.12</t>
  </si>
  <si>
    <t>7.1.64</t>
  </si>
  <si>
    <t>10.01.64</t>
  </si>
  <si>
    <t>316+620 - 317+200 VIAL 47 (MARGEN VÍA I)</t>
  </si>
  <si>
    <t>7.1.64.1</t>
  </si>
  <si>
    <t>7.1.64.2</t>
  </si>
  <si>
    <t>7.1.64.3</t>
  </si>
  <si>
    <t>7.1.64.4</t>
  </si>
  <si>
    <t>7.1.64.5</t>
  </si>
  <si>
    <t>7.1.64.6</t>
  </si>
  <si>
    <t>7.1.64.7</t>
  </si>
  <si>
    <t>7.1.64.8</t>
  </si>
  <si>
    <t>7.1.64.9</t>
  </si>
  <si>
    <t>7.1.64.10</t>
  </si>
  <si>
    <t>7.1.64.11</t>
  </si>
  <si>
    <t>7.1.64.12</t>
  </si>
  <si>
    <t>7.1.64.13</t>
  </si>
  <si>
    <t>7.1.64.14</t>
  </si>
  <si>
    <t>7.1.64.15</t>
  </si>
  <si>
    <t>7.1.64.16</t>
  </si>
  <si>
    <t>IA7002N5</t>
  </si>
  <si>
    <t>Superficie tratada con hidrosiembra tipo 5/HIC</t>
  </si>
  <si>
    <t>7.1.64.17</t>
  </si>
  <si>
    <t>7.1.64.18</t>
  </si>
  <si>
    <t>7.1.65</t>
  </si>
  <si>
    <t>10.01.65</t>
  </si>
  <si>
    <t>316+840 -  VIAL 47a (MARGEN VÍA I)</t>
  </si>
  <si>
    <t>7.1.65.1</t>
  </si>
  <si>
    <t>7.1.65.2</t>
  </si>
  <si>
    <t>7.1.65.3</t>
  </si>
  <si>
    <t>7.1.65.4</t>
  </si>
  <si>
    <t>7.1.65.5</t>
  </si>
  <si>
    <t>7.1.65.6</t>
  </si>
  <si>
    <t>7.1.65.7</t>
  </si>
  <si>
    <t>7.1.65.8</t>
  </si>
  <si>
    <t>7.1.65.9</t>
  </si>
  <si>
    <t>7.1.65.10</t>
  </si>
  <si>
    <t>7.1.65.11</t>
  </si>
  <si>
    <t>7.1.65.12</t>
  </si>
  <si>
    <t>7.1.65.13</t>
  </si>
  <si>
    <t>7.1.65.14</t>
  </si>
  <si>
    <t>7.1.66</t>
  </si>
  <si>
    <t>10.01.66</t>
  </si>
  <si>
    <t>317+070 -  VIAL 47b (MARGEN VÍA I)</t>
  </si>
  <si>
    <t>7.1.66.1</t>
  </si>
  <si>
    <t>7.1.66.2</t>
  </si>
  <si>
    <t>7.1.66.3</t>
  </si>
  <si>
    <t>7.1.66.4</t>
  </si>
  <si>
    <t>7.1.66.5</t>
  </si>
  <si>
    <t>7.1.66.6</t>
  </si>
  <si>
    <t>7.1.66.7</t>
  </si>
  <si>
    <t>7.1.66.8</t>
  </si>
  <si>
    <t>7.1.66.9</t>
  </si>
  <si>
    <t>7.1.67</t>
  </si>
  <si>
    <t>10.01.67</t>
  </si>
  <si>
    <t>317+070 -  VIAL 48 (MARGEN VÍA II)</t>
  </si>
  <si>
    <t>7.1.67.1</t>
  </si>
  <si>
    <t>7.1.67.2</t>
  </si>
  <si>
    <t>7.1.67.3</t>
  </si>
  <si>
    <t>7.1.67.4</t>
  </si>
  <si>
    <t>7.1.67.5</t>
  </si>
  <si>
    <t>7.1.67.6</t>
  </si>
  <si>
    <t>7.1.67.7</t>
  </si>
  <si>
    <t>7.1.68</t>
  </si>
  <si>
    <t>10.01.68</t>
  </si>
  <si>
    <t>317+240 - 317+670 VIAL 49 (MARGEN VÍA II)</t>
  </si>
  <si>
    <t>7.1.68.1</t>
  </si>
  <si>
    <t>7.1.68.2</t>
  </si>
  <si>
    <t>7.1.68.3</t>
  </si>
  <si>
    <t>7.1.68.4</t>
  </si>
  <si>
    <t>7.1.68.5</t>
  </si>
  <si>
    <t>7.1.68.6</t>
  </si>
  <si>
    <t>7.1.68.7</t>
  </si>
  <si>
    <t>7.1.68.8</t>
  </si>
  <si>
    <t>7.1.68.9</t>
  </si>
  <si>
    <t>7.1.68.10</t>
  </si>
  <si>
    <t>7.1.68.11</t>
  </si>
  <si>
    <t>7.1.68.12</t>
  </si>
  <si>
    <t>7.1.68.13</t>
  </si>
  <si>
    <t>7.1.68.14</t>
  </si>
  <si>
    <t>7.1.68.15</t>
  </si>
  <si>
    <t>7.1.68.16</t>
  </si>
  <si>
    <t>7.1.69</t>
  </si>
  <si>
    <t>10.01.69</t>
  </si>
  <si>
    <t>318+940 - 319+180 VIAL 50 (MARGEN VÍA I)</t>
  </si>
  <si>
    <t>7.1.69.1</t>
  </si>
  <si>
    <t>7.1.69.2</t>
  </si>
  <si>
    <t>7.1.69.3</t>
  </si>
  <si>
    <t>7.1.69.4</t>
  </si>
  <si>
    <t>7.1.69.5</t>
  </si>
  <si>
    <t>7.1.69.6</t>
  </si>
  <si>
    <t>7.1.70</t>
  </si>
  <si>
    <t>10.01.70</t>
  </si>
  <si>
    <t>319+180 - 319+220 VIAL 51 (MARGEN VÍA I)</t>
  </si>
  <si>
    <t>7.1.70.1</t>
  </si>
  <si>
    <t>7.1.70.2</t>
  </si>
  <si>
    <t>7.1.70.3</t>
  </si>
  <si>
    <t>7.1.70.4</t>
  </si>
  <si>
    <t>7.1.70.5</t>
  </si>
  <si>
    <t>7.1.70.6</t>
  </si>
  <si>
    <t>7.1.70.7</t>
  </si>
  <si>
    <t>7.1.70.8</t>
  </si>
  <si>
    <t>7.1.70.9</t>
  </si>
  <si>
    <t>7.1.70.10</t>
  </si>
  <si>
    <t>7.1.70.11</t>
  </si>
  <si>
    <t>7.1.71</t>
  </si>
  <si>
    <t>10.01.71</t>
  </si>
  <si>
    <t>321+150 - 321+370 VIAL 52 (MARGEN VÍA I)</t>
  </si>
  <si>
    <t>7.1.71.1</t>
  </si>
  <si>
    <t>7.1.71.2</t>
  </si>
  <si>
    <t>7.1.71.3</t>
  </si>
  <si>
    <t>7.1.71.4</t>
  </si>
  <si>
    <t>7.1.71.5</t>
  </si>
  <si>
    <t>7.1.71.6</t>
  </si>
  <si>
    <t>7.1.72</t>
  </si>
  <si>
    <t>10.01.72</t>
  </si>
  <si>
    <t>331+810 -  VIAL 53 (MARGEN VÍA I)</t>
  </si>
  <si>
    <t>7.1.72.1</t>
  </si>
  <si>
    <t>7.1.72.2</t>
  </si>
  <si>
    <t>7.1.72.3</t>
  </si>
  <si>
    <t>7.1.72.4</t>
  </si>
  <si>
    <t>7.1.72.5</t>
  </si>
  <si>
    <t>7.1.72.6</t>
  </si>
  <si>
    <t>7.1.72.7</t>
  </si>
  <si>
    <t>7.1.73</t>
  </si>
  <si>
    <t>10.01.73</t>
  </si>
  <si>
    <t>331+860 -  VIAL 54 (MARGEN VÍA II)</t>
  </si>
  <si>
    <t>7.1.73.1</t>
  </si>
  <si>
    <t>7.1.73.2</t>
  </si>
  <si>
    <t>7.1.73.3</t>
  </si>
  <si>
    <t>7.1.73.4</t>
  </si>
  <si>
    <t>7.1.73.5</t>
  </si>
  <si>
    <t>7.1.73.6</t>
  </si>
  <si>
    <t>7.1.74</t>
  </si>
  <si>
    <t>10.01.74</t>
  </si>
  <si>
    <t>335+300 - 335+600 VIAL 55 (MARGEN VÍA I)</t>
  </si>
  <si>
    <t>7.1.74.1</t>
  </si>
  <si>
    <t>7.1.74.2</t>
  </si>
  <si>
    <t>7.1.74.3</t>
  </si>
  <si>
    <t>7.1.74.4</t>
  </si>
  <si>
    <t>7.1.74.5</t>
  </si>
  <si>
    <t>7.1.74.6</t>
  </si>
  <si>
    <t>7.1.74.7</t>
  </si>
  <si>
    <t>7.1.74.8</t>
  </si>
  <si>
    <t>7.1.74.9</t>
  </si>
  <si>
    <t>7.1.74.10</t>
  </si>
  <si>
    <t>7.1.74.11</t>
  </si>
  <si>
    <t>7.1.75</t>
  </si>
  <si>
    <t>10.01.75</t>
  </si>
  <si>
    <t>335+460 - 335+510 VIAL 56 (MARGEN VÍA I)</t>
  </si>
  <si>
    <t>7.1.75.1</t>
  </si>
  <si>
    <t>7.1.75.2</t>
  </si>
  <si>
    <t>7.1.75.3</t>
  </si>
  <si>
    <t>7.1.75.4</t>
  </si>
  <si>
    <t>7.1.75.5</t>
  </si>
  <si>
    <t>7.1.75.6</t>
  </si>
  <si>
    <t>7.1.75.7</t>
  </si>
  <si>
    <t>7.1.76</t>
  </si>
  <si>
    <t>10.01.76</t>
  </si>
  <si>
    <t>309+720 -  VIAL 57 (MARGEN VÍA II)</t>
  </si>
  <si>
    <t>7.1.76.1</t>
  </si>
  <si>
    <t>7.1.76.2</t>
  </si>
  <si>
    <t>7.1.76.3</t>
  </si>
  <si>
    <t>7.1.76.4</t>
  </si>
  <si>
    <t>7.1.76.5</t>
  </si>
  <si>
    <t>7.1.76.6</t>
  </si>
  <si>
    <t>7.1.76.7</t>
  </si>
  <si>
    <t>7.1.76.8</t>
  </si>
  <si>
    <t>7.1.76.9</t>
  </si>
  <si>
    <t>7.1.76.10</t>
  </si>
  <si>
    <t>7.1.76.11</t>
  </si>
  <si>
    <t>7.1.76.12</t>
  </si>
  <si>
    <t>7.1.76.13</t>
  </si>
  <si>
    <t>7.1.76.14</t>
  </si>
  <si>
    <t>7.1.76.15</t>
  </si>
  <si>
    <t>7.1.77</t>
  </si>
  <si>
    <t>10.01.77</t>
  </si>
  <si>
    <t>303+700 - 303+800 VIAL 58 (MARGEN VÍA II)</t>
  </si>
  <si>
    <t>7.1.77.1</t>
  </si>
  <si>
    <t>PE1106add</t>
  </si>
  <si>
    <t>7.1.77.2</t>
  </si>
  <si>
    <t>7.1.77.3</t>
  </si>
  <si>
    <t>7.1.77.4</t>
  </si>
  <si>
    <t>PE2204add</t>
  </si>
  <si>
    <t>7.1.77.5</t>
  </si>
  <si>
    <t>7.1.77.6</t>
  </si>
  <si>
    <t>7.1.77.7</t>
  </si>
  <si>
    <t>7.1.77.8</t>
  </si>
  <si>
    <t>7.1.77.9</t>
  </si>
  <si>
    <t>7.1.77.10</t>
  </si>
  <si>
    <t>7.1.77.11</t>
  </si>
  <si>
    <t>7.2</t>
  </si>
  <si>
    <t>10.04</t>
  </si>
  <si>
    <t>7.2.1</t>
  </si>
  <si>
    <t>PE7311bacN</t>
  </si>
  <si>
    <t>Hito de centrado forzoso</t>
  </si>
  <si>
    <t>8</t>
  </si>
  <si>
    <t>11</t>
  </si>
  <si>
    <t>SEGURIDAD Y SALUD</t>
  </si>
  <si>
    <t>Total capítulo</t>
  </si>
  <si>
    <t>628795.26</t>
  </si>
  <si>
    <t>RESUMEN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</si>
</sst>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8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0000FF"/>
      <name val="Arial"/>
      <family val="2"/>
    </font>
    <font>
      <b/>
      <sz val="10"/>
      <color rgb="FF0000FF"/>
      <name val="Arial"/>
      <family val="2"/>
    </font>
    <font>
      <b/>
      <sz val="10"/>
      <color theme="1"/>
      <name val="Arial"/>
      <family val="2"/>
    </font>
    <font>
      <b/>
      <sz val="10"/>
      <color rgb="FF000064"/>
      <name val="Arial"/>
      <family val="2"/>
    </font>
    <font>
      <b/>
      <sz val="8"/>
      <color rgb="FF000064"/>
      <name val="Arial"/>
      <family val="2"/>
    </font>
    <font>
      <sz val="11"/>
      <color rgb="FF00006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4" fontId="0" fillId="0" borderId="0" xfId="0" applyNumberFormat="1" applyAlignment="1">
      <alignment horizontal="right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0" fillId="0" borderId="0" xfId="0" quotePrefix="1"/>
    <xf numFmtId="4" fontId="5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center"/>
    </xf>
    <xf numFmtId="4" fontId="5" fillId="0" borderId="0" xfId="0" applyNumberFormat="1" applyFont="1" applyAlignment="1">
      <alignment horizontal="right"/>
    </xf>
    <xf numFmtId="4" fontId="7" fillId="0" borderId="0" xfId="0" applyNumberFormat="1" applyFont="1" applyAlignment="1">
      <alignment horizontal="right"/>
    </xf>
    <xf numFmtId="0" fontId="4" fillId="0" borderId="0" xfId="0" quotePrefix="1" applyFont="1"/>
    <xf numFmtId="164" fontId="3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0" fontId="3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MEJORA INTEGRAL DE LA INFRAESTRUCTURA DE LA LÍNEA DE ALTA VELOCIDAD MADRID-SEVILLA. TRAMO C: GUADÁLMEZ-CÓRDOBA</c:v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Hoja1!$D$4000:$D$4362</c:f>
              <c:strCache>
                <c:ptCount val="363"/>
                <c:pt idx="0">
                  <c:v>DESMONTE: 276+800 - 277+100</c:v>
                </c:pt>
                <c:pt idx="1">
                  <c:v>DESMONTE: 281+326 - 285+506</c:v>
                </c:pt>
                <c:pt idx="2">
                  <c:v>DESMONTE: 288+628 - 290+988</c:v>
                </c:pt>
                <c:pt idx="3">
                  <c:v>DESMONTE: 297+928 - 298+050</c:v>
                </c:pt>
                <c:pt idx="4">
                  <c:v>DESMONTE: 300+714 - 301+000</c:v>
                </c:pt>
                <c:pt idx="5">
                  <c:v>DESMONTE: 301+148 - 301+448</c:v>
                </c:pt>
                <c:pt idx="6">
                  <c:v>DESMONTE: 301+648 - 302+060</c:v>
                </c:pt>
                <c:pt idx="7">
                  <c:v>DESMONTE: 302+060 - 302+248</c:v>
                </c:pt>
                <c:pt idx="8">
                  <c:v>DESMONTE: 303+724 - 304+248</c:v>
                </c:pt>
                <c:pt idx="9">
                  <c:v>DESMONTE: 304+708 - 304+928</c:v>
                </c:pt>
                <c:pt idx="10">
                  <c:v>DESMONTE: 305+485 - 305+560</c:v>
                </c:pt>
                <c:pt idx="11">
                  <c:v>DESMONTE: 306+040 - 306+180</c:v>
                </c:pt>
                <c:pt idx="12">
                  <c:v>DESMONTE: 307+868 - 308+700</c:v>
                </c:pt>
                <c:pt idx="13">
                  <c:v>DESMONTE: 308+700 - 309+175</c:v>
                </c:pt>
                <c:pt idx="14">
                  <c:v>DESMONTE: 312+238 - 312+670</c:v>
                </c:pt>
                <c:pt idx="15">
                  <c:v>DESMONTE: 312+675 - 313+060</c:v>
                </c:pt>
                <c:pt idx="16">
                  <c:v>DESMONTE: 313+060 - 313+488</c:v>
                </c:pt>
                <c:pt idx="17">
                  <c:v>DESMONTE: 313+818 - 314+200</c:v>
                </c:pt>
                <c:pt idx="18">
                  <c:v>DESMONTE: 314+200 - 314+538</c:v>
                </c:pt>
                <c:pt idx="19">
                  <c:v>DESMONTE: 317+700 - 319+200</c:v>
                </c:pt>
                <c:pt idx="20">
                  <c:v>DESMONTE: 321+070 - 321+319</c:v>
                </c:pt>
                <c:pt idx="21">
                  <c:v>DESMONTE: 331+829 - 332+269</c:v>
                </c:pt>
                <c:pt idx="22">
                  <c:v>DESMONTE: 332+589 - 332+949</c:v>
                </c:pt>
                <c:pt idx="23">
                  <c:v>TERRAPLÉN: 327+700 - 328+200</c:v>
                </c:pt>
                <c:pt idx="24">
                  <c:v>TERRAPLÉN: 335+506 - 335+546</c:v>
                </c:pt>
                <c:pt idx="25">
                  <c:v>ZONA ANTES DE ADAMUZ. PK 304+800-305+500</c:v>
                </c:pt>
                <c:pt idx="26">
                  <c:v>ZONA ANTES DE ADAMUZ. PK 306+100-306+500</c:v>
                </c:pt>
                <c:pt idx="27">
                  <c:v>ZONA CERCA DE ADAMUZ. PK 309+100-309+200</c:v>
                </c:pt>
                <c:pt idx="28">
                  <c:v>ZONA CERCA DE ADAMUZ. PK 309+800-310+200</c:v>
                </c:pt>
                <c:pt idx="29">
                  <c:v>ZONA B.S. TÚNEL CHURRETELES ALTOS. DESMONTE PK 303+724</c:v>
                </c:pt>
                <c:pt idx="30">
                  <c:v>SANEOS</c:v>
                </c:pt>
                <c:pt idx="31">
                  <c:v>CONSOLIDACIONES Y REPOSICIONES</c:v>
                </c:pt>
                <c:pt idx="32">
                  <c:v>DRENAJE E IMPERMEABILIZACIONES</c:v>
                </c:pt>
                <c:pt idx="33">
                  <c:v>SUPERESTRUCTURA Y EQUIPAMIENTOS</c:v>
                </c:pt>
                <c:pt idx="34">
                  <c:v>MEDIOS AUXILIARES Y VARIOS</c:v>
                </c:pt>
                <c:pt idx="35">
                  <c:v>SANEOS</c:v>
                </c:pt>
                <c:pt idx="36">
                  <c:v>CONSOLIDACIONES Y REPOSICIONES</c:v>
                </c:pt>
                <c:pt idx="37">
                  <c:v>ELEMENTOS Y REFUERZOS ESTRUCTURALES</c:v>
                </c:pt>
                <c:pt idx="38">
                  <c:v>DRENAJE E IMPERMEABILIZACIONES</c:v>
                </c:pt>
                <c:pt idx="39">
                  <c:v>SUPERESTRUCTURA Y EQUIPAMIENTOS</c:v>
                </c:pt>
                <c:pt idx="40">
                  <c:v>MEDIOS AUXILIARES Y VARIOS</c:v>
                </c:pt>
                <c:pt idx="41">
                  <c:v>SANEOS</c:v>
                </c:pt>
                <c:pt idx="42">
                  <c:v>CONSOLIDACIONES Y REPOSICIONES</c:v>
                </c:pt>
                <c:pt idx="43">
                  <c:v>DRENAJE E IMPERMEABILIZACIONES</c:v>
                </c:pt>
                <c:pt idx="44">
                  <c:v>SUPERESTRUCTURA Y EQUIPAMIENTOS</c:v>
                </c:pt>
                <c:pt idx="45">
                  <c:v>MEDIOS AUXILIARES Y VARIOS</c:v>
                </c:pt>
                <c:pt idx="46">
                  <c:v>SUPERESTRUCTURA Y EQUIPAMIENTOS</c:v>
                </c:pt>
                <c:pt idx="47">
                  <c:v>MEDIOS AUXILIARES Y VARIOS</c:v>
                </c:pt>
                <c:pt idx="48">
                  <c:v>SANEOS</c:v>
                </c:pt>
                <c:pt idx="49">
                  <c:v>CONSOLIDACIONES Y REPOSICIONES</c:v>
                </c:pt>
                <c:pt idx="50">
                  <c:v>ELEMENTOS Y REFUERZOS ESTRUCTURALES</c:v>
                </c:pt>
                <c:pt idx="51">
                  <c:v>DRENAJE E IMPERMEABILIZACIONES</c:v>
                </c:pt>
                <c:pt idx="52">
                  <c:v>SUPERESTRUCTURA Y EQUIPAMIENTOS</c:v>
                </c:pt>
                <c:pt idx="53">
                  <c:v>MEDIOS AUXILIARES Y VARIOS</c:v>
                </c:pt>
                <c:pt idx="54">
                  <c:v>REPOSICIÓN DE VÍA</c:v>
                </c:pt>
                <c:pt idx="55">
                  <c:v>SANEOS</c:v>
                </c:pt>
                <c:pt idx="56">
                  <c:v>CONSOLIDACIONES Y REPOSICIONES</c:v>
                </c:pt>
                <c:pt idx="57">
                  <c:v>ELEMENTOS Y REFUERZOS ESTRUCTURALES</c:v>
                </c:pt>
                <c:pt idx="58">
                  <c:v>DRENAJE E IMPERMEABILIZACIONES</c:v>
                </c:pt>
                <c:pt idx="59">
                  <c:v>SUPERESTRUCTURA Y EQUIPAMIENTOS</c:v>
                </c:pt>
                <c:pt idx="60">
                  <c:v>MEDIOS AUXILIARES Y VARIOS</c:v>
                </c:pt>
                <c:pt idx="61">
                  <c:v>REPOSICIÓN DE VÍA</c:v>
                </c:pt>
                <c:pt idx="62">
                  <c:v>SANEOS</c:v>
                </c:pt>
                <c:pt idx="63">
                  <c:v>CONSOLIDACIONES Y REPOSICIONES</c:v>
                </c:pt>
                <c:pt idx="64">
                  <c:v>ELEMENTOS Y REFUERZOS ESTRUCTURALES</c:v>
                </c:pt>
                <c:pt idx="65">
                  <c:v>DRENAJE E IMPERMEABILIZACIONES</c:v>
                </c:pt>
                <c:pt idx="66">
                  <c:v>SUPERESTRUCTURA Y EQUIPAMIENTOS</c:v>
                </c:pt>
                <c:pt idx="67">
                  <c:v>MEDIOS AUXILIARES Y VARIOS</c:v>
                </c:pt>
                <c:pt idx="68">
                  <c:v>REPOSICIÓN DE VÍA</c:v>
                </c:pt>
                <c:pt idx="69">
                  <c:v>SANEOS</c:v>
                </c:pt>
                <c:pt idx="70">
                  <c:v>CONSOLIDACIONES Y REPOSICIONES</c:v>
                </c:pt>
                <c:pt idx="71">
                  <c:v>ELEMENTOS Y REFUERZOS ESTRUCTURALES</c:v>
                </c:pt>
                <c:pt idx="72">
                  <c:v>DRENAJE E IMPERMEABILIZACIONES</c:v>
                </c:pt>
                <c:pt idx="73">
                  <c:v>SUPERESTRUCTURA Y EQUIPAMIENTOS</c:v>
                </c:pt>
                <c:pt idx="74">
                  <c:v>MEDIOS AUXILIARES Y VARIOS</c:v>
                </c:pt>
                <c:pt idx="75">
                  <c:v>REPOSICIÓN DE VÍA</c:v>
                </c:pt>
                <c:pt idx="76">
                  <c:v>SANEOS</c:v>
                </c:pt>
                <c:pt idx="77">
                  <c:v>CONSOLIDACIONES Y REPOSICIONES</c:v>
                </c:pt>
                <c:pt idx="78">
                  <c:v>ELEMENTOS Y REFUERZOS ESTRUCTURALES</c:v>
                </c:pt>
                <c:pt idx="79">
                  <c:v>DRENAJE E IMPERMEABILIZACIONES</c:v>
                </c:pt>
                <c:pt idx="80">
                  <c:v>SUPERESTRUCTURA Y EQUIPAMIENTOS</c:v>
                </c:pt>
                <c:pt idx="81">
                  <c:v>MEDIOS AUXILIARES Y VARIOS</c:v>
                </c:pt>
                <c:pt idx="82">
                  <c:v>REPOSICIÓN DE VÍA</c:v>
                </c:pt>
                <c:pt idx="83">
                  <c:v>SANEOS</c:v>
                </c:pt>
                <c:pt idx="84">
                  <c:v>CONSOLIDACIONES Y REPOSICIONES</c:v>
                </c:pt>
                <c:pt idx="85">
                  <c:v>ELEMENTOS Y REFUERZOS ESTRUCTURALES</c:v>
                </c:pt>
                <c:pt idx="86">
                  <c:v>DRENAJE E IMPERMEABILIZACIONES</c:v>
                </c:pt>
                <c:pt idx="87">
                  <c:v>SUPERESTRUCTURA Y EQUIPAMIENTOS</c:v>
                </c:pt>
                <c:pt idx="88">
                  <c:v>MEDIOS AUXILIARES Y VARIOS</c:v>
                </c:pt>
                <c:pt idx="89">
                  <c:v>REPOSICIÓN DE VÍA</c:v>
                </c:pt>
                <c:pt idx="90">
                  <c:v>SANEOS</c:v>
                </c:pt>
                <c:pt idx="91">
                  <c:v>CONSOLIDACIONES Y REPOSICIONES</c:v>
                </c:pt>
                <c:pt idx="92">
                  <c:v>ELEMENTOS Y REFUERZOS ESTRUCTURALES</c:v>
                </c:pt>
                <c:pt idx="93">
                  <c:v>DRENAJE E IMPERMEABILIZACIONES</c:v>
                </c:pt>
                <c:pt idx="94">
                  <c:v>SUPERESTRUCTURA Y EQUIPAMIENTOS</c:v>
                </c:pt>
                <c:pt idx="95">
                  <c:v>MEDIOS AUXILIARES Y VARIOS</c:v>
                </c:pt>
                <c:pt idx="96">
                  <c:v>REPOSICIÓN DE VÍA</c:v>
                </c:pt>
                <c:pt idx="97">
                  <c:v>SANEOS</c:v>
                </c:pt>
                <c:pt idx="98">
                  <c:v>CONSOLIDACIONES Y REPOSICIONES</c:v>
                </c:pt>
                <c:pt idx="99">
                  <c:v>ELEMENTOS Y REFUERZOS ESTRUCTURALES</c:v>
                </c:pt>
                <c:pt idx="100">
                  <c:v>DRENAJE E IMPERMEABILIZACIONES</c:v>
                </c:pt>
                <c:pt idx="101">
                  <c:v>SUPERESTRUCTURA Y EQUIPAMIENTOS</c:v>
                </c:pt>
                <c:pt idx="102">
                  <c:v>MEDIOS AUXILIARES Y VARIOS</c:v>
                </c:pt>
                <c:pt idx="103">
                  <c:v>REPOSICIÓN DE VÍA</c:v>
                </c:pt>
                <c:pt idx="104">
                  <c:v>SANEOS</c:v>
                </c:pt>
                <c:pt idx="105">
                  <c:v>CONSOLIDACIONES Y REPOSICIONES</c:v>
                </c:pt>
                <c:pt idx="106">
                  <c:v>ELEMENTOS Y REFUERZOS ESTRUCTURALES</c:v>
                </c:pt>
                <c:pt idx="107">
                  <c:v>DRENAJE E IMPERMEABILIZACIONES</c:v>
                </c:pt>
                <c:pt idx="108">
                  <c:v>SUPERESTRUCTURA Y EQUIPAMIENTOS</c:v>
                </c:pt>
                <c:pt idx="109">
                  <c:v>MEDIOS AUXILIARES Y VARIOS</c:v>
                </c:pt>
                <c:pt idx="110">
                  <c:v>REPOSICIÓN DE VÍA</c:v>
                </c:pt>
                <c:pt idx="111">
                  <c:v>SANEOS</c:v>
                </c:pt>
                <c:pt idx="112">
                  <c:v>CONSOLIDACIONES Y REPOSICIONES</c:v>
                </c:pt>
                <c:pt idx="113">
                  <c:v>DRENAJE E IMPERMEABILIZACIONES</c:v>
                </c:pt>
                <c:pt idx="114">
                  <c:v>SUPERESTRUCTURA Y EQUIPAMIENTOS</c:v>
                </c:pt>
                <c:pt idx="115">
                  <c:v>MEDIOS AUXILIARES Y VARIOS</c:v>
                </c:pt>
                <c:pt idx="116">
                  <c:v>SANEOS</c:v>
                </c:pt>
                <c:pt idx="117">
                  <c:v>CONSOLIDACIONES Y REPOSICIONES</c:v>
                </c:pt>
                <c:pt idx="118">
                  <c:v>ELEMENTOS Y REFUERZOS ESTRUCTURALES</c:v>
                </c:pt>
                <c:pt idx="119">
                  <c:v>DRENAJE E IMPERMEABILIZACIONES</c:v>
                </c:pt>
                <c:pt idx="120">
                  <c:v>SUPERESTRUCTURA Y EQUIPAMIENTOS</c:v>
                </c:pt>
                <c:pt idx="121">
                  <c:v>MEDIOS AUXILIARES Y VARIOS</c:v>
                </c:pt>
                <c:pt idx="122">
                  <c:v>SANEOS</c:v>
                </c:pt>
                <c:pt idx="123">
                  <c:v>CONSOLIDACIONES Y REPOSICIONES</c:v>
                </c:pt>
                <c:pt idx="124">
                  <c:v>ELEMENTOS Y REFUERZOS ESTRUCTURALES</c:v>
                </c:pt>
                <c:pt idx="125">
                  <c:v>DRENAJE E IMPERMEABILIZACIONES</c:v>
                </c:pt>
                <c:pt idx="126">
                  <c:v>SUPERESTRUCTURA Y EQUIPAMIENTOS</c:v>
                </c:pt>
                <c:pt idx="127">
                  <c:v>MEDIOS AUXILIARES Y VARIOS</c:v>
                </c:pt>
                <c:pt idx="128">
                  <c:v>SANEOS</c:v>
                </c:pt>
                <c:pt idx="129">
                  <c:v>CONSOLIDACIONES Y REPOSICIONES</c:v>
                </c:pt>
                <c:pt idx="130">
                  <c:v>ELEMENTOS Y REFUERZOS ESTRUCTURALES</c:v>
                </c:pt>
                <c:pt idx="131">
                  <c:v>DRENAJE E IMPERMEABILIZACIONES</c:v>
                </c:pt>
                <c:pt idx="132">
                  <c:v>SUPERESTRUCTURA Y EQUIPAMIENTOS</c:v>
                </c:pt>
                <c:pt idx="133">
                  <c:v>MEDIOS AUXILIARES Y VARIOS</c:v>
                </c:pt>
                <c:pt idx="134">
                  <c:v>SANEOS</c:v>
                </c:pt>
                <c:pt idx="135">
                  <c:v>CONSOLIDACIONES Y REPOSICIONES</c:v>
                </c:pt>
                <c:pt idx="136">
                  <c:v>ELEMENTOS Y REFUERZOS ESTRUCTURALES</c:v>
                </c:pt>
                <c:pt idx="137">
                  <c:v>DRENAJE E IMPERMEABILIZACIONES</c:v>
                </c:pt>
                <c:pt idx="138">
                  <c:v>SUPERESTRUCTURA Y EQUIPAMIENTOS</c:v>
                </c:pt>
                <c:pt idx="139">
                  <c:v>MEDIOS AUXILIARES Y VARIOS</c:v>
                </c:pt>
                <c:pt idx="140">
                  <c:v>SANEOS</c:v>
                </c:pt>
                <c:pt idx="141">
                  <c:v>CONSOLIDACIONES Y REPOSICIONES</c:v>
                </c:pt>
                <c:pt idx="142">
                  <c:v>SUPERESTRUCTURA Y EQUIPAMIENTOS</c:v>
                </c:pt>
                <c:pt idx="143">
                  <c:v>MEDIOS AUXILIARES Y VARIOS</c:v>
                </c:pt>
                <c:pt idx="144">
                  <c:v>SANEOS</c:v>
                </c:pt>
                <c:pt idx="145">
                  <c:v>CONSOLIDACIONES Y REPOSICIONES</c:v>
                </c:pt>
                <c:pt idx="146">
                  <c:v>DRENAJE E IMPERMEABILIZACIONES</c:v>
                </c:pt>
                <c:pt idx="147">
                  <c:v>SUPERESTRUCTURA Y EQUIPAMIENTOS</c:v>
                </c:pt>
                <c:pt idx="148">
                  <c:v>MEDIOS AUXILIARES Y VARIOS</c:v>
                </c:pt>
                <c:pt idx="149">
                  <c:v>SANEOS</c:v>
                </c:pt>
                <c:pt idx="150">
                  <c:v>CONSOLIDACIONES Y REPOSICIONES</c:v>
                </c:pt>
                <c:pt idx="151">
                  <c:v>DRENAJE E IMPERMEABILIZACIONES</c:v>
                </c:pt>
                <c:pt idx="152">
                  <c:v>SUPERESTRUCTURA Y EQUIPAMIENTOS</c:v>
                </c:pt>
                <c:pt idx="153">
                  <c:v>MEDIOS AUXILIARES Y VARIOS</c:v>
                </c:pt>
                <c:pt idx="154">
                  <c:v>SANEOS</c:v>
                </c:pt>
                <c:pt idx="155">
                  <c:v>CONSOLIDACIONES Y REPOSICIONES</c:v>
                </c:pt>
                <c:pt idx="156">
                  <c:v>DRENAJE E IMPERMEABILIZACIONES</c:v>
                </c:pt>
                <c:pt idx="157">
                  <c:v>SUPERESTRUCTURA Y EQUIPAMIENTOS</c:v>
                </c:pt>
                <c:pt idx="158">
                  <c:v>MEDIOS AUXILIARES Y VARIOS</c:v>
                </c:pt>
                <c:pt idx="159">
                  <c:v>SANEOS</c:v>
                </c:pt>
                <c:pt idx="160">
                  <c:v>CONSOLIDACIONES Y REPOSICIONES</c:v>
                </c:pt>
                <c:pt idx="161">
                  <c:v>DRENAJE E IMPERMEABILIZACIONES</c:v>
                </c:pt>
                <c:pt idx="162">
                  <c:v>SUPERESTRUCTURA Y EQUIPAMIENTOS</c:v>
                </c:pt>
                <c:pt idx="163">
                  <c:v>MEDIOS AUXILIARES Y VARIOS</c:v>
                </c:pt>
                <c:pt idx="164">
                  <c:v>SANEOS</c:v>
                </c:pt>
                <c:pt idx="165">
                  <c:v>CONSOLIDACIONES Y REPOSICIONES</c:v>
                </c:pt>
                <c:pt idx="166">
                  <c:v>DRENAJE E IMPERMEABILIZACIONES</c:v>
                </c:pt>
                <c:pt idx="167">
                  <c:v>SUPERESTRUCTURA Y EQUIPAMIENTOS</c:v>
                </c:pt>
                <c:pt idx="168">
                  <c:v>MEDIOS AUXILIARES Y VARIOS</c:v>
                </c:pt>
                <c:pt idx="169">
                  <c:v>SANEOS</c:v>
                </c:pt>
                <c:pt idx="170">
                  <c:v>CONSOLIDACIONES Y REPOSICIONES</c:v>
                </c:pt>
                <c:pt idx="171">
                  <c:v>DRENAJE E IMPERMEABILIZACIONES</c:v>
                </c:pt>
                <c:pt idx="172">
                  <c:v>SUPERESTRUCTURA Y EQUIPAMIENTOS</c:v>
                </c:pt>
                <c:pt idx="173">
                  <c:v>MEDIOS AUXILIARES Y VARIOS</c:v>
                </c:pt>
                <c:pt idx="174">
                  <c:v>SANEOS</c:v>
                </c:pt>
                <c:pt idx="175">
                  <c:v>CONSOLIDACIONES Y REPOSICIONES</c:v>
                </c:pt>
                <c:pt idx="176">
                  <c:v>SUPERESTRUCTURA Y EQUIPAMIENTOS</c:v>
                </c:pt>
                <c:pt idx="177">
                  <c:v>MEDIOS AUXILIARES Y VARIOS</c:v>
                </c:pt>
                <c:pt idx="178">
                  <c:v>SANEOS</c:v>
                </c:pt>
                <c:pt idx="179">
                  <c:v>CONSOLIDACIONES Y REPOSICIONES</c:v>
                </c:pt>
                <c:pt idx="180">
                  <c:v>DRENAJE E IMPERMEABILIZACIONES</c:v>
                </c:pt>
                <c:pt idx="181">
                  <c:v>SUPERESTRUCTURA Y EQUIPAMIENTOS</c:v>
                </c:pt>
                <c:pt idx="182">
                  <c:v>MEDIOS AUXILIARES Y VARIOS</c:v>
                </c:pt>
                <c:pt idx="183">
                  <c:v>SANEOS</c:v>
                </c:pt>
                <c:pt idx="184">
                  <c:v>CONSOLIDACIONES Y REPOSICIONES</c:v>
                </c:pt>
                <c:pt idx="185">
                  <c:v>DRENAJE E IMPERMEABILIZACIONES</c:v>
                </c:pt>
                <c:pt idx="186">
                  <c:v>SUPERESTRUCTURA Y EQUIPAMIENTOS</c:v>
                </c:pt>
                <c:pt idx="187">
                  <c:v>MEDIOS AUXILIARES Y VARIOS</c:v>
                </c:pt>
                <c:pt idx="188">
                  <c:v>SANEOS</c:v>
                </c:pt>
                <c:pt idx="189">
                  <c:v>CONSOLIDACIONES Y REPOSICIONES</c:v>
                </c:pt>
                <c:pt idx="190">
                  <c:v>DRENAJE E IMPERMEABILIZACIONES</c:v>
                </c:pt>
                <c:pt idx="191">
                  <c:v>SUPERESTRUCTURA Y EQUIPAMIENTOS</c:v>
                </c:pt>
                <c:pt idx="192">
                  <c:v>MEDIOS AUXILIARES Y VARIOS</c:v>
                </c:pt>
                <c:pt idx="193">
                  <c:v>SANEOS</c:v>
                </c:pt>
                <c:pt idx="194">
                  <c:v>CONSOLIDACIONES Y REPOSICIONES</c:v>
                </c:pt>
                <c:pt idx="195">
                  <c:v>DRENAJE E IMPERMEABILIZACIONES</c:v>
                </c:pt>
                <c:pt idx="196">
                  <c:v>SUPERESTRUCTURA Y EQUIPAMIENTOS</c:v>
                </c:pt>
                <c:pt idx="197">
                  <c:v>MEDIOS AUXILIARES Y VARIOS</c:v>
                </c:pt>
                <c:pt idx="198">
                  <c:v>SANEOS</c:v>
                </c:pt>
                <c:pt idx="199">
                  <c:v>CONSOLIDACIONES Y REPOSICIONES</c:v>
                </c:pt>
                <c:pt idx="200">
                  <c:v>DRENAJE E IMPERMEABILIZACIONES</c:v>
                </c:pt>
                <c:pt idx="201">
                  <c:v>SUPERESTRUCTURA Y EQUIPAMIENTOS</c:v>
                </c:pt>
                <c:pt idx="202">
                  <c:v>MEDIOS AUXILIARES Y VARIOS</c:v>
                </c:pt>
                <c:pt idx="203">
                  <c:v>SANEOS</c:v>
                </c:pt>
                <c:pt idx="204">
                  <c:v>CONSOLIDACIONES Y REPOSICIONES</c:v>
                </c:pt>
                <c:pt idx="205">
                  <c:v>DRENAJE E IMPERMEABILIZACIONES</c:v>
                </c:pt>
                <c:pt idx="206">
                  <c:v>SUPERESTRUCTURA Y EQUIPAMIENTOS</c:v>
                </c:pt>
                <c:pt idx="207">
                  <c:v>MEDIOS AUXILIARES Y VARIOS</c:v>
                </c:pt>
                <c:pt idx="208">
                  <c:v>SANEOS</c:v>
                </c:pt>
                <c:pt idx="209">
                  <c:v>CONSOLIDACIONES Y REPOSICIONES</c:v>
                </c:pt>
                <c:pt idx="210">
                  <c:v>DRENAJE E IMPERMEABILIZACIONES</c:v>
                </c:pt>
                <c:pt idx="211">
                  <c:v>SUPERESTRUCTURA Y EQUIPAMIENTOS</c:v>
                </c:pt>
                <c:pt idx="212">
                  <c:v>MEDIOS AUXILIARES Y VARIOS</c:v>
                </c:pt>
                <c:pt idx="213">
                  <c:v>SANEOS</c:v>
                </c:pt>
                <c:pt idx="214">
                  <c:v>CONSOLIDACIONES Y REPOSICIONES</c:v>
                </c:pt>
                <c:pt idx="215">
                  <c:v>DRENAJE E IMPERMEABILIZACIONES</c:v>
                </c:pt>
                <c:pt idx="216">
                  <c:v>SUPERESTRUCTURA Y EQUIPAMIENTOS</c:v>
                </c:pt>
                <c:pt idx="217">
                  <c:v>MEDIOS AUXILIARES Y VARIOS</c:v>
                </c:pt>
                <c:pt idx="218">
                  <c:v>SANEOS</c:v>
                </c:pt>
                <c:pt idx="219">
                  <c:v>CONSOLIDACIONES Y REPOSICIONES</c:v>
                </c:pt>
                <c:pt idx="220">
                  <c:v>MEDIOS AUXILIARES Y VARIOS</c:v>
                </c:pt>
                <c:pt idx="221">
                  <c:v>SANEOS</c:v>
                </c:pt>
                <c:pt idx="222">
                  <c:v>CONSOLIDACIONES Y REPOSICIONES</c:v>
                </c:pt>
                <c:pt idx="223">
                  <c:v>DRENAJE E IMPERMEABILIZACIONES</c:v>
                </c:pt>
                <c:pt idx="224">
                  <c:v>SUPERESTRUCTURA Y EQUIPAMIENTOS</c:v>
                </c:pt>
                <c:pt idx="225">
                  <c:v>MEDIOS AUXILIARES Y VARIOS</c:v>
                </c:pt>
                <c:pt idx="226">
                  <c:v>SANEOS</c:v>
                </c:pt>
                <c:pt idx="227">
                  <c:v>CONSOLIDACIONES Y REPOSICIONES</c:v>
                </c:pt>
                <c:pt idx="228">
                  <c:v>DRENAJE E IMPERMEABILIZACIONES</c:v>
                </c:pt>
                <c:pt idx="229">
                  <c:v>SUPERESTRUCTURA Y EQUIPAMIENTOS</c:v>
                </c:pt>
                <c:pt idx="230">
                  <c:v>MEDIOS AUXILIARES Y VARIOS</c:v>
                </c:pt>
                <c:pt idx="231">
                  <c:v>SANEOS</c:v>
                </c:pt>
                <c:pt idx="232">
                  <c:v>CONSOLIDACIONES Y REPOSICIONES</c:v>
                </c:pt>
                <c:pt idx="233">
                  <c:v>DRENAJE E IMPERMEABILIZACIONES</c:v>
                </c:pt>
                <c:pt idx="234">
                  <c:v>SUPERESTRUCTURA Y EQUIPAMIENTOS</c:v>
                </c:pt>
                <c:pt idx="235">
                  <c:v>MEDIOS AUXILIARES Y VARIOS</c:v>
                </c:pt>
                <c:pt idx="236">
                  <c:v>SANEOS</c:v>
                </c:pt>
                <c:pt idx="237">
                  <c:v>CONSOLIDACIONES Y REPOSICIONES</c:v>
                </c:pt>
                <c:pt idx="238">
                  <c:v>DRENAJE E IMPERMEABILIZACIONES</c:v>
                </c:pt>
                <c:pt idx="239">
                  <c:v>SUPERESTRUCTURA Y EQUIPAMIENTOS</c:v>
                </c:pt>
                <c:pt idx="240">
                  <c:v>MEDIOS AUXILIARES Y VARIOS</c:v>
                </c:pt>
                <c:pt idx="241">
                  <c:v>SANEOS</c:v>
                </c:pt>
                <c:pt idx="242">
                  <c:v>CONSOLIDACIONES Y REPOSICIONES</c:v>
                </c:pt>
                <c:pt idx="243">
                  <c:v>DRENAJE E IMPERMEABILIZACIONES</c:v>
                </c:pt>
                <c:pt idx="244">
                  <c:v>SUPERESTRUCTURA Y EQUIPAMIENTOS</c:v>
                </c:pt>
                <c:pt idx="245">
                  <c:v>MEDIOS AUXILIARES Y VARIOS</c:v>
                </c:pt>
                <c:pt idx="246">
                  <c:v>SANEOS</c:v>
                </c:pt>
                <c:pt idx="247">
                  <c:v>CONSOLIDACIONES Y REPOSICIONES</c:v>
                </c:pt>
                <c:pt idx="248">
                  <c:v>DRENAJE E IMPERMEABILIZACIONES</c:v>
                </c:pt>
                <c:pt idx="249">
                  <c:v>SUPERESTRUCTURA Y EQUIPAMIENTOS</c:v>
                </c:pt>
                <c:pt idx="250">
                  <c:v>MEDIOS AUXILIARES Y VARIOS</c:v>
                </c:pt>
                <c:pt idx="251">
                  <c:v>SANEOS</c:v>
                </c:pt>
                <c:pt idx="252">
                  <c:v>CONSOLIDACIONES Y REPOSICIONES</c:v>
                </c:pt>
                <c:pt idx="253">
                  <c:v>ELEMENTOS Y REFUERZOS ESTRUCTURALES</c:v>
                </c:pt>
                <c:pt idx="254">
                  <c:v>DRENAJE E IMPERMEABILIZACIONES</c:v>
                </c:pt>
                <c:pt idx="255">
                  <c:v>SUPERESTRUCTURA Y EQUIPAMIENTOS</c:v>
                </c:pt>
                <c:pt idx="256">
                  <c:v>MEDIOS AUXILIARES Y VARIOS</c:v>
                </c:pt>
                <c:pt idx="257">
                  <c:v>303+854 - NUEVO CAJÓN EMPUJADO</c:v>
                </c:pt>
                <c:pt idx="258">
                  <c:v>SANEOS</c:v>
                </c:pt>
                <c:pt idx="259">
                  <c:v>CONSOLIDACIONES Y REPOSICIONES</c:v>
                </c:pt>
                <c:pt idx="260">
                  <c:v>DRENAJE E IMPERMEABILIZACIONES</c:v>
                </c:pt>
                <c:pt idx="261">
                  <c:v>SUPERESTRUCTURA Y EQUIPAMIENTOS</c:v>
                </c:pt>
                <c:pt idx="262">
                  <c:v>MEDIOS AUXILIARES Y VARIOS</c:v>
                </c:pt>
                <c:pt idx="263">
                  <c:v>SANEOS</c:v>
                </c:pt>
                <c:pt idx="264">
                  <c:v>CONSOLIDACIONES Y REPOSICIONES</c:v>
                </c:pt>
                <c:pt idx="265">
                  <c:v>ELEMENTOS Y REFUERZOS ESTRUCTURALES</c:v>
                </c:pt>
                <c:pt idx="266">
                  <c:v>DRENAJE E IMPERMEABILIZACIONES</c:v>
                </c:pt>
                <c:pt idx="267">
                  <c:v>SUPERESTRUCTURA Y EQUIPAMIENTOS</c:v>
                </c:pt>
                <c:pt idx="268">
                  <c:v>MEDIOS AUXILIARES Y VARIOS</c:v>
                </c:pt>
                <c:pt idx="269">
                  <c:v>LOSA DE PRUEBA DE PROCEDIMIENTO IMPERMEABILIZACIÓN TABLEROS</c:v>
                </c:pt>
                <c:pt idx="270">
                  <c:v>OTROS</c:v>
                </c:pt>
                <c:pt idx="271">
                  <c:v>OTROS</c:v>
                </c:pt>
                <c:pt idx="272">
                  <c:v>OTROS</c:v>
                </c:pt>
                <c:pt idx="273">
                  <c:v>OTROS</c:v>
                </c:pt>
                <c:pt idx="274">
                  <c:v>OTROS</c:v>
                </c:pt>
                <c:pt idx="275">
                  <c:v>OTROS</c:v>
                </c:pt>
                <c:pt idx="276">
                  <c:v>OTROS</c:v>
                </c:pt>
                <c:pt idx="277">
                  <c:v>OTROS</c:v>
                </c:pt>
                <c:pt idx="278">
                  <c:v>OTROS</c:v>
                </c:pt>
                <c:pt idx="279">
                  <c:v>OTROS</c:v>
                </c:pt>
                <c:pt idx="280">
                  <c:v>OTROS</c:v>
                </c:pt>
                <c:pt idx="281">
                  <c:v>INTEGRACIÓN AMBIENTAL</c:v>
                </c:pt>
                <c:pt idx="282">
                  <c:v>GESTIÓN DE RESIDUOS</c:v>
                </c:pt>
                <c:pt idx="283">
                  <c:v>OTROS</c:v>
                </c:pt>
                <c:pt idx="284">
                  <c:v>276+560 - 277+120 VIAL 0 (MARGEN VÍA II)</c:v>
                </c:pt>
                <c:pt idx="285">
                  <c:v>278+740 - 279+140 VIAL 1 (MARGEN VÍA II)</c:v>
                </c:pt>
                <c:pt idx="286">
                  <c:v>280+600 - 281+300 VIAL 2 (MARGEN VÍA II)</c:v>
                </c:pt>
                <c:pt idx="287">
                  <c:v>280+620 - 280+740 VIAL 3 (MARGEN VÍA I)</c:v>
                </c:pt>
                <c:pt idx="288">
                  <c:v>287+500 - 288+180 VIAL 4 (MARGEN VÍA I)</c:v>
                </c:pt>
                <c:pt idx="289">
                  <c:v>288+200 - 288+340 VIAL 5 (MARGEN VÍA II)</c:v>
                </c:pt>
                <c:pt idx="290">
                  <c:v>289+260 - 289+340 VIAL 6 (MARGEN VÍA I)</c:v>
                </c:pt>
                <c:pt idx="291">
                  <c:v>289+220 - 289+340 VIAL 7a (MARGEN VÍA I)</c:v>
                </c:pt>
                <c:pt idx="292">
                  <c:v>289+220 - 289+360 VIAL 7b (MARGEN VÍA II)</c:v>
                </c:pt>
                <c:pt idx="293">
                  <c:v>289+330 -  VIAL 8 (MARGEN VÍA II)</c:v>
                </c:pt>
                <c:pt idx="294">
                  <c:v>291+380 - 291+540 VIAL 9 (MARGEN VÍA II)</c:v>
                </c:pt>
                <c:pt idx="295">
                  <c:v>294+600 - 294+900 VIAL 10 (MARGEN VÍA I)</c:v>
                </c:pt>
                <c:pt idx="296">
                  <c:v>296+900 - 296+980 VIAL 11 (MARGEN VÍA II)</c:v>
                </c:pt>
                <c:pt idx="297">
                  <c:v>296+900 - 297+000 VIAL 12 (MARGEN VÍA I)</c:v>
                </c:pt>
                <c:pt idx="298">
                  <c:v>297+420 - 297+470 VIAL 13 (MARGEN VÍA II)</c:v>
                </c:pt>
                <c:pt idx="299">
                  <c:v>296+980 - 297+100 VIAL 14 (MARGEN VÍA I/VÍA II)</c:v>
                </c:pt>
                <c:pt idx="300">
                  <c:v>297+200 - 297+400 VIAL 15 (MARGEN VÍA I /VÍA II)</c:v>
                </c:pt>
                <c:pt idx="301">
                  <c:v>297+580 - 297+900 VIAL 16 (MARGEN VÍA I / VÍA II)</c:v>
                </c:pt>
                <c:pt idx="302">
                  <c:v>297+610 -  VIAL 16a (MARGEN VÍA I)</c:v>
                </c:pt>
                <c:pt idx="303">
                  <c:v>297+670 -  VIAL 16b (MARGEN VÍA II)</c:v>
                </c:pt>
                <c:pt idx="304">
                  <c:v>297+750 -  VIAL 16c (MARGEN VÍA II)</c:v>
                </c:pt>
                <c:pt idx="305">
                  <c:v>297+870 -  VIAL 16d (MARGEN VÍA II)</c:v>
                </c:pt>
                <c:pt idx="306">
                  <c:v>298+120 -  VIAL 17 (MARGEN VÍA II)</c:v>
                </c:pt>
                <c:pt idx="307">
                  <c:v>298+050 - 298+130 VIAL 18 (MARGEN VÍA I)</c:v>
                </c:pt>
                <c:pt idx="308">
                  <c:v>301+010 - 301+150 VIAL 19a (MARGEN VÍA II)</c:v>
                </c:pt>
                <c:pt idx="309">
                  <c:v>301+010 - 301+160 VIAL 19b (MARGEN VÍA I)</c:v>
                </c:pt>
                <c:pt idx="310">
                  <c:v>301+450 - 301+630 VIAL 20b (MARGEN VÍA I)</c:v>
                </c:pt>
                <c:pt idx="311">
                  <c:v>301+470 - 301+630 VIAL 20a (MARGEN VÍA II)</c:v>
                </c:pt>
                <c:pt idx="312">
                  <c:v>302+010 - 302+100 VIAL 21a (MARGEN VÍA II)</c:v>
                </c:pt>
                <c:pt idx="313">
                  <c:v>302+010 - 302+100 VIAL 21b (MARGEN VÍA I)</c:v>
                </c:pt>
                <c:pt idx="314">
                  <c:v>302+100 - 303+000 VIAL 22 (MARGEN VÍA I /VÍA II)</c:v>
                </c:pt>
                <c:pt idx="315">
                  <c:v>302+100 - 302+300 VIAL 22a (MARGEN VÍA I)</c:v>
                </c:pt>
                <c:pt idx="316">
                  <c:v>302+560 - 302+620 VIAL 22b (MARGEN VÍA I)</c:v>
                </c:pt>
                <c:pt idx="317">
                  <c:v>303+130 - 303+210 VIAL 23 (MARGEN VÍA I)</c:v>
                </c:pt>
                <c:pt idx="318">
                  <c:v>303+760 - 303+840 VIAL 24 (MARGEN VÍA I)</c:v>
                </c:pt>
                <c:pt idx="319">
                  <c:v>304+160 - 304+230 VIAL 25 (MARGEN VÍA I)</c:v>
                </c:pt>
                <c:pt idx="320">
                  <c:v>304+690 - 304+720 VIAL 26 (MARGEN VÍA I / VÍA II)</c:v>
                </c:pt>
                <c:pt idx="321">
                  <c:v>304+770 - 304+810 VIAL 27 (MARGEN VÍA I)</c:v>
                </c:pt>
                <c:pt idx="322">
                  <c:v>305+490 - 305+550 VIAL 28 (MARGEN VÍA I)</c:v>
                </c:pt>
                <c:pt idx="323">
                  <c:v>306+000 - 306+080 VIAL 29 (MARGEN VÍA I)</c:v>
                </c:pt>
                <c:pt idx="324">
                  <c:v>306+040 - 306+180 VIAL 30 (MARGEN VÍA II)</c:v>
                </c:pt>
                <c:pt idx="325">
                  <c:v>306+500 - 306+540 VIAL 31 (MARGEN VÍA II)</c:v>
                </c:pt>
                <c:pt idx="326">
                  <c:v>306+600 - 306+700 VIAL 32 (MARGEN VÍA I)</c:v>
                </c:pt>
                <c:pt idx="327">
                  <c:v>307+760 - 307+820 VIAL 33 (MARGEN VÍA I)</c:v>
                </c:pt>
                <c:pt idx="328">
                  <c:v>307+780 - 308+520 VIAL 34 (MARGEN VÍA II)</c:v>
                </c:pt>
                <c:pt idx="329">
                  <c:v>307+820 - 307+960 VIAL 35 (MARGEN VÍA II)</c:v>
                </c:pt>
                <c:pt idx="330">
                  <c:v>308+500 - 309+250 VIAL 36 (MARGEN VÍA II)</c:v>
                </c:pt>
                <c:pt idx="331">
                  <c:v>308+950 - 309+100 VIAL 36a (MARGEN VÍA II)</c:v>
                </c:pt>
                <c:pt idx="332">
                  <c:v>309+630 - 309+880 VIAL 37 (MARGEN VÍA I)</c:v>
                </c:pt>
                <c:pt idx="333">
                  <c:v>310+200 - 310+300 VIAL 39 (MARGEN VÍA I)</c:v>
                </c:pt>
                <c:pt idx="334">
                  <c:v>310+270 - 310+360 VIAL 40 (MARGEN VÍA I / VÍA II)</c:v>
                </c:pt>
                <c:pt idx="335">
                  <c:v>310+300 - 310+760 VIAL 41 (MARGEN VÍA I / VÍA II)</c:v>
                </c:pt>
                <c:pt idx="336">
                  <c:v>310+480 -  VIAL 41a (MARGEN VÍA II)</c:v>
                </c:pt>
                <c:pt idx="337">
                  <c:v>310+570 -  VIAL 41b (MARGEN VÍA II)</c:v>
                </c:pt>
                <c:pt idx="338">
                  <c:v>310+770 -  VIAL 41c (MARGEN VÍA II)</c:v>
                </c:pt>
                <c:pt idx="339">
                  <c:v>311+840 - 311+930 VIAL 42 (MARGEN VÍA I)</c:v>
                </c:pt>
                <c:pt idx="340">
                  <c:v>312+350 - 312+710 VIAL 43b (MARGEN VÍA I)</c:v>
                </c:pt>
                <c:pt idx="341">
                  <c:v>312+350 - 312+680 VIAL 43a (MARGEN VÍA II)</c:v>
                </c:pt>
                <c:pt idx="342">
                  <c:v>312+670 -  VIAL 44 (MARGEN VÍA II)</c:v>
                </c:pt>
                <c:pt idx="343">
                  <c:v>313+300 - 313+500 VIAL 45 (MARGEN VÍA I)</c:v>
                </c:pt>
                <c:pt idx="344">
                  <c:v>313+570 -  VIAL 45a (MARGEN VÍA I /II )</c:v>
                </c:pt>
                <c:pt idx="345">
                  <c:v>314+240 - 314+500 VIAL 46a (MARGEN VÍA II)</c:v>
                </c:pt>
                <c:pt idx="346">
                  <c:v>314+240 - 314+500 VIAL 46b (MARGEN VÍA I)</c:v>
                </c:pt>
                <c:pt idx="347">
                  <c:v>316+620 - 317+200 VIAL 47 (MARGEN VÍA I)</c:v>
                </c:pt>
                <c:pt idx="348">
                  <c:v>316+840 -  VIAL 47a (MARGEN VÍA I)</c:v>
                </c:pt>
                <c:pt idx="349">
                  <c:v>317+070 -  VIAL 47b (MARGEN VÍA I)</c:v>
                </c:pt>
                <c:pt idx="350">
                  <c:v>317+070 -  VIAL 48 (MARGEN VÍA II)</c:v>
                </c:pt>
                <c:pt idx="351">
                  <c:v>317+240 - 317+670 VIAL 49 (MARGEN VÍA II)</c:v>
                </c:pt>
                <c:pt idx="352">
                  <c:v>318+940 - 319+180 VIAL 50 (MARGEN VÍA I)</c:v>
                </c:pt>
                <c:pt idx="353">
                  <c:v>319+180 - 319+220 VIAL 51 (MARGEN VÍA I)</c:v>
                </c:pt>
                <c:pt idx="354">
                  <c:v>321+150 - 321+370 VIAL 52 (MARGEN VÍA I)</c:v>
                </c:pt>
                <c:pt idx="355">
                  <c:v>331+810 -  VIAL 53 (MARGEN VÍA I)</c:v>
                </c:pt>
                <c:pt idx="356">
                  <c:v>331+860 -  VIAL 54 (MARGEN VÍA II)</c:v>
                </c:pt>
                <c:pt idx="357">
                  <c:v>335+300 - 335+600 VIAL 55 (MARGEN VÍA I)</c:v>
                </c:pt>
                <c:pt idx="358">
                  <c:v>335+460 - 335+510 VIAL 56 (MARGEN VÍA I)</c:v>
                </c:pt>
                <c:pt idx="359">
                  <c:v>309+720 -  VIAL 57 (MARGEN VÍA II)</c:v>
                </c:pt>
                <c:pt idx="360">
                  <c:v>303+700 - 303+800 VIAL 58 (MARGEN VÍA II)</c:v>
                </c:pt>
                <c:pt idx="361">
                  <c:v>OTROS</c:v>
                </c:pt>
                <c:pt idx="362">
                  <c:v>SEGURIDAD Y SALUD</c:v>
                </c:pt>
              </c:strCache>
            </c:strRef>
          </c:cat>
          <c:val>
            <c:numRef>
              <c:f>Hoja1!$G$4000:$G$4362</c:f>
              <c:numCache>
                <c:formatCode>#,##0.00</c:formatCode>
                <c:ptCount val="363"/>
                <c:pt idx="0">
                  <c:v>292599.23</c:v>
                </c:pt>
                <c:pt idx="1">
                  <c:v>634359.31999999995</c:v>
                </c:pt>
                <c:pt idx="2">
                  <c:v>3440332.84</c:v>
                </c:pt>
                <c:pt idx="3">
                  <c:v>36655.019999999997</c:v>
                </c:pt>
                <c:pt idx="4">
                  <c:v>953610.14</c:v>
                </c:pt>
                <c:pt idx="5">
                  <c:v>1132849.75</c:v>
                </c:pt>
                <c:pt idx="6">
                  <c:v>817239.79</c:v>
                </c:pt>
                <c:pt idx="7">
                  <c:v>271554.21000000002</c:v>
                </c:pt>
                <c:pt idx="8">
                  <c:v>248925.75</c:v>
                </c:pt>
                <c:pt idx="9">
                  <c:v>219329.41</c:v>
                </c:pt>
                <c:pt idx="10">
                  <c:v>56798.06</c:v>
                </c:pt>
                <c:pt idx="11">
                  <c:v>28912.01</c:v>
                </c:pt>
                <c:pt idx="12">
                  <c:v>1192251.3600000001</c:v>
                </c:pt>
                <c:pt idx="13">
                  <c:v>313195</c:v>
                </c:pt>
                <c:pt idx="14">
                  <c:v>94872.03</c:v>
                </c:pt>
                <c:pt idx="15">
                  <c:v>1567604.19</c:v>
                </c:pt>
                <c:pt idx="16">
                  <c:v>1791620.22</c:v>
                </c:pt>
                <c:pt idx="17">
                  <c:v>339920.84</c:v>
                </c:pt>
                <c:pt idx="18">
                  <c:v>808474.36</c:v>
                </c:pt>
                <c:pt idx="19">
                  <c:v>898907.35</c:v>
                </c:pt>
                <c:pt idx="20">
                  <c:v>171891.48</c:v>
                </c:pt>
                <c:pt idx="21">
                  <c:v>96483.67</c:v>
                </c:pt>
                <c:pt idx="22">
                  <c:v>252903.82</c:v>
                </c:pt>
                <c:pt idx="23">
                  <c:v>28881</c:v>
                </c:pt>
                <c:pt idx="24">
                  <c:v>578346.53</c:v>
                </c:pt>
                <c:pt idx="25">
                  <c:v>128433.74</c:v>
                </c:pt>
                <c:pt idx="26">
                  <c:v>60829.8</c:v>
                </c:pt>
                <c:pt idx="27">
                  <c:v>10191.14</c:v>
                </c:pt>
                <c:pt idx="28">
                  <c:v>75713.070000000007</c:v>
                </c:pt>
                <c:pt idx="29">
                  <c:v>201506.81</c:v>
                </c:pt>
                <c:pt idx="30">
                  <c:v>457669.74</c:v>
                </c:pt>
                <c:pt idx="31">
                  <c:v>944707.07</c:v>
                </c:pt>
                <c:pt idx="32">
                  <c:v>85891.71</c:v>
                </c:pt>
                <c:pt idx="33">
                  <c:v>784193.23</c:v>
                </c:pt>
                <c:pt idx="34">
                  <c:v>662378.77</c:v>
                </c:pt>
                <c:pt idx="35">
                  <c:v>59399.06</c:v>
                </c:pt>
                <c:pt idx="36">
                  <c:v>125894.39999999999</c:v>
                </c:pt>
                <c:pt idx="37">
                  <c:v>19805.400000000001</c:v>
                </c:pt>
                <c:pt idx="38">
                  <c:v>6214</c:v>
                </c:pt>
                <c:pt idx="39">
                  <c:v>181539.98</c:v>
                </c:pt>
                <c:pt idx="40">
                  <c:v>5830</c:v>
                </c:pt>
                <c:pt idx="41">
                  <c:v>51352.28</c:v>
                </c:pt>
                <c:pt idx="42">
                  <c:v>115267.99</c:v>
                </c:pt>
                <c:pt idx="43">
                  <c:v>6214</c:v>
                </c:pt>
                <c:pt idx="44">
                  <c:v>179398.58</c:v>
                </c:pt>
                <c:pt idx="45">
                  <c:v>5830</c:v>
                </c:pt>
                <c:pt idx="46">
                  <c:v>37390.35</c:v>
                </c:pt>
                <c:pt idx="47">
                  <c:v>1955.06</c:v>
                </c:pt>
                <c:pt idx="48">
                  <c:v>494845.54</c:v>
                </c:pt>
                <c:pt idx="49">
                  <c:v>257201.44</c:v>
                </c:pt>
                <c:pt idx="50">
                  <c:v>40910.160000000003</c:v>
                </c:pt>
                <c:pt idx="51">
                  <c:v>46008.25</c:v>
                </c:pt>
                <c:pt idx="52">
                  <c:v>954739.55</c:v>
                </c:pt>
                <c:pt idx="53">
                  <c:v>481232.06</c:v>
                </c:pt>
                <c:pt idx="54">
                  <c:v>367476.58</c:v>
                </c:pt>
                <c:pt idx="55">
                  <c:v>152661.72</c:v>
                </c:pt>
                <c:pt idx="56">
                  <c:v>168650.35</c:v>
                </c:pt>
                <c:pt idx="57">
                  <c:v>32207.47</c:v>
                </c:pt>
                <c:pt idx="58">
                  <c:v>13642.24</c:v>
                </c:pt>
                <c:pt idx="59">
                  <c:v>565749.13</c:v>
                </c:pt>
                <c:pt idx="60">
                  <c:v>316367.78000000003</c:v>
                </c:pt>
                <c:pt idx="61">
                  <c:v>271054.73</c:v>
                </c:pt>
                <c:pt idx="62">
                  <c:v>12426.48</c:v>
                </c:pt>
                <c:pt idx="63">
                  <c:v>30192.62</c:v>
                </c:pt>
                <c:pt idx="64">
                  <c:v>2574</c:v>
                </c:pt>
                <c:pt idx="65">
                  <c:v>3244.14</c:v>
                </c:pt>
                <c:pt idx="66">
                  <c:v>116642.02</c:v>
                </c:pt>
                <c:pt idx="67">
                  <c:v>5830</c:v>
                </c:pt>
                <c:pt idx="68">
                  <c:v>84304.6</c:v>
                </c:pt>
                <c:pt idx="69">
                  <c:v>98872.44</c:v>
                </c:pt>
                <c:pt idx="70">
                  <c:v>129186.89</c:v>
                </c:pt>
                <c:pt idx="71">
                  <c:v>27856.13</c:v>
                </c:pt>
                <c:pt idx="72">
                  <c:v>21990.37</c:v>
                </c:pt>
                <c:pt idx="73">
                  <c:v>451906.34</c:v>
                </c:pt>
                <c:pt idx="74">
                  <c:v>233935.64</c:v>
                </c:pt>
                <c:pt idx="75">
                  <c:v>223520.45</c:v>
                </c:pt>
                <c:pt idx="76">
                  <c:v>198711.94</c:v>
                </c:pt>
                <c:pt idx="77">
                  <c:v>237478.57</c:v>
                </c:pt>
                <c:pt idx="78">
                  <c:v>38734.49</c:v>
                </c:pt>
                <c:pt idx="79">
                  <c:v>45919.07</c:v>
                </c:pt>
                <c:pt idx="80">
                  <c:v>795275.75</c:v>
                </c:pt>
                <c:pt idx="81">
                  <c:v>464119.17</c:v>
                </c:pt>
                <c:pt idx="82">
                  <c:v>343862.39</c:v>
                </c:pt>
                <c:pt idx="83">
                  <c:v>115555.73</c:v>
                </c:pt>
                <c:pt idx="84">
                  <c:v>101053.58</c:v>
                </c:pt>
                <c:pt idx="85">
                  <c:v>25680.46</c:v>
                </c:pt>
                <c:pt idx="86">
                  <c:v>17913.47</c:v>
                </c:pt>
                <c:pt idx="87">
                  <c:v>336222.51</c:v>
                </c:pt>
                <c:pt idx="88">
                  <c:v>192719.57</c:v>
                </c:pt>
                <c:pt idx="89">
                  <c:v>199865.48</c:v>
                </c:pt>
                <c:pt idx="90">
                  <c:v>272829.34999999998</c:v>
                </c:pt>
                <c:pt idx="91">
                  <c:v>258364.36</c:v>
                </c:pt>
                <c:pt idx="92">
                  <c:v>40910.160000000003</c:v>
                </c:pt>
                <c:pt idx="93">
                  <c:v>46008.25</c:v>
                </c:pt>
                <c:pt idx="94">
                  <c:v>954739.55</c:v>
                </c:pt>
                <c:pt idx="95">
                  <c:v>481232.06</c:v>
                </c:pt>
                <c:pt idx="96">
                  <c:v>366985.58</c:v>
                </c:pt>
                <c:pt idx="97">
                  <c:v>105131.22</c:v>
                </c:pt>
                <c:pt idx="98">
                  <c:v>148687</c:v>
                </c:pt>
                <c:pt idx="99">
                  <c:v>30449.11</c:v>
                </c:pt>
                <c:pt idx="100">
                  <c:v>11826.08</c:v>
                </c:pt>
                <c:pt idx="101">
                  <c:v>489240.25</c:v>
                </c:pt>
                <c:pt idx="102">
                  <c:v>275151.71000000002</c:v>
                </c:pt>
                <c:pt idx="103">
                  <c:v>246989.72</c:v>
                </c:pt>
                <c:pt idx="104">
                  <c:v>175565.36</c:v>
                </c:pt>
                <c:pt idx="105">
                  <c:v>149758.9</c:v>
                </c:pt>
                <c:pt idx="106">
                  <c:v>30449.11</c:v>
                </c:pt>
                <c:pt idx="107">
                  <c:v>16894.580000000002</c:v>
                </c:pt>
                <c:pt idx="108">
                  <c:v>489985.68</c:v>
                </c:pt>
                <c:pt idx="109">
                  <c:v>277562.81</c:v>
                </c:pt>
                <c:pt idx="110">
                  <c:v>246989.72</c:v>
                </c:pt>
                <c:pt idx="111">
                  <c:v>132844.15</c:v>
                </c:pt>
                <c:pt idx="112">
                  <c:v>271300.88</c:v>
                </c:pt>
                <c:pt idx="113">
                  <c:v>23806.959999999999</c:v>
                </c:pt>
                <c:pt idx="114">
                  <c:v>233773.52</c:v>
                </c:pt>
                <c:pt idx="115">
                  <c:v>223394.59</c:v>
                </c:pt>
                <c:pt idx="116">
                  <c:v>19198.650000000001</c:v>
                </c:pt>
                <c:pt idx="117">
                  <c:v>47976.47</c:v>
                </c:pt>
                <c:pt idx="118">
                  <c:v>74562.66</c:v>
                </c:pt>
                <c:pt idx="119">
                  <c:v>16375.36</c:v>
                </c:pt>
                <c:pt idx="120">
                  <c:v>4741.2700000000004</c:v>
                </c:pt>
                <c:pt idx="121">
                  <c:v>21242.87</c:v>
                </c:pt>
                <c:pt idx="122">
                  <c:v>14285.73</c:v>
                </c:pt>
                <c:pt idx="123">
                  <c:v>22727.05</c:v>
                </c:pt>
                <c:pt idx="124">
                  <c:v>9783.2000000000007</c:v>
                </c:pt>
                <c:pt idx="125">
                  <c:v>10249.1</c:v>
                </c:pt>
                <c:pt idx="126">
                  <c:v>8329.7199999999993</c:v>
                </c:pt>
                <c:pt idx="127">
                  <c:v>16182.25</c:v>
                </c:pt>
                <c:pt idx="128">
                  <c:v>6672.73</c:v>
                </c:pt>
                <c:pt idx="129">
                  <c:v>8559.08</c:v>
                </c:pt>
                <c:pt idx="130">
                  <c:v>19566.400000000001</c:v>
                </c:pt>
                <c:pt idx="131">
                  <c:v>21090.05</c:v>
                </c:pt>
                <c:pt idx="132">
                  <c:v>10874.52</c:v>
                </c:pt>
                <c:pt idx="133">
                  <c:v>16593.240000000002</c:v>
                </c:pt>
                <c:pt idx="134">
                  <c:v>4764.24</c:v>
                </c:pt>
                <c:pt idx="135">
                  <c:v>6228.63</c:v>
                </c:pt>
                <c:pt idx="136">
                  <c:v>4891.6000000000004</c:v>
                </c:pt>
                <c:pt idx="137">
                  <c:v>3044.35</c:v>
                </c:pt>
                <c:pt idx="138">
                  <c:v>351.69</c:v>
                </c:pt>
                <c:pt idx="139">
                  <c:v>16627.71</c:v>
                </c:pt>
                <c:pt idx="140">
                  <c:v>12266.99</c:v>
                </c:pt>
                <c:pt idx="141">
                  <c:v>14054.48</c:v>
                </c:pt>
                <c:pt idx="142">
                  <c:v>2523.15</c:v>
                </c:pt>
                <c:pt idx="143">
                  <c:v>19848.400000000001</c:v>
                </c:pt>
                <c:pt idx="144">
                  <c:v>5117.1499999999996</c:v>
                </c:pt>
                <c:pt idx="145">
                  <c:v>9188.85</c:v>
                </c:pt>
                <c:pt idx="146">
                  <c:v>5703.66</c:v>
                </c:pt>
                <c:pt idx="147">
                  <c:v>1165.99</c:v>
                </c:pt>
                <c:pt idx="148">
                  <c:v>16153.03</c:v>
                </c:pt>
                <c:pt idx="149">
                  <c:v>21198.92</c:v>
                </c:pt>
                <c:pt idx="150">
                  <c:v>52235.17</c:v>
                </c:pt>
                <c:pt idx="151">
                  <c:v>2414.9</c:v>
                </c:pt>
                <c:pt idx="152">
                  <c:v>73719.5</c:v>
                </c:pt>
                <c:pt idx="153">
                  <c:v>23377.8</c:v>
                </c:pt>
                <c:pt idx="154">
                  <c:v>5435.49</c:v>
                </c:pt>
                <c:pt idx="155">
                  <c:v>9423.7800000000007</c:v>
                </c:pt>
                <c:pt idx="156">
                  <c:v>4231.7299999999996</c:v>
                </c:pt>
                <c:pt idx="157">
                  <c:v>9844.68</c:v>
                </c:pt>
                <c:pt idx="158">
                  <c:v>8358.0499999999993</c:v>
                </c:pt>
                <c:pt idx="159">
                  <c:v>5044.75</c:v>
                </c:pt>
                <c:pt idx="160">
                  <c:v>6046.19</c:v>
                </c:pt>
                <c:pt idx="161">
                  <c:v>2851.31</c:v>
                </c:pt>
                <c:pt idx="162">
                  <c:v>3938.93</c:v>
                </c:pt>
                <c:pt idx="163">
                  <c:v>5799.8</c:v>
                </c:pt>
                <c:pt idx="164">
                  <c:v>4186.46</c:v>
                </c:pt>
                <c:pt idx="165">
                  <c:v>5980</c:v>
                </c:pt>
                <c:pt idx="166">
                  <c:v>2984.03</c:v>
                </c:pt>
                <c:pt idx="167">
                  <c:v>3938.93</c:v>
                </c:pt>
                <c:pt idx="168">
                  <c:v>8070.14</c:v>
                </c:pt>
                <c:pt idx="169">
                  <c:v>3701.06</c:v>
                </c:pt>
                <c:pt idx="170">
                  <c:v>5740.85</c:v>
                </c:pt>
                <c:pt idx="171">
                  <c:v>2749.77</c:v>
                </c:pt>
                <c:pt idx="172">
                  <c:v>3938.93</c:v>
                </c:pt>
                <c:pt idx="173">
                  <c:v>8016.08</c:v>
                </c:pt>
                <c:pt idx="174">
                  <c:v>11239.53</c:v>
                </c:pt>
                <c:pt idx="175">
                  <c:v>20997.47</c:v>
                </c:pt>
                <c:pt idx="176">
                  <c:v>7706.19</c:v>
                </c:pt>
                <c:pt idx="177">
                  <c:v>4372.5</c:v>
                </c:pt>
                <c:pt idx="178">
                  <c:v>3709.81</c:v>
                </c:pt>
                <c:pt idx="179">
                  <c:v>6142.65</c:v>
                </c:pt>
                <c:pt idx="180">
                  <c:v>2677.88</c:v>
                </c:pt>
                <c:pt idx="181">
                  <c:v>3938.93</c:v>
                </c:pt>
                <c:pt idx="182">
                  <c:v>7999.49</c:v>
                </c:pt>
                <c:pt idx="183">
                  <c:v>6480.52</c:v>
                </c:pt>
                <c:pt idx="184">
                  <c:v>8827.39</c:v>
                </c:pt>
                <c:pt idx="185">
                  <c:v>2647.22</c:v>
                </c:pt>
                <c:pt idx="186">
                  <c:v>332.31</c:v>
                </c:pt>
                <c:pt idx="187">
                  <c:v>5752.71</c:v>
                </c:pt>
                <c:pt idx="188">
                  <c:v>5651.11</c:v>
                </c:pt>
                <c:pt idx="189">
                  <c:v>9103.1</c:v>
                </c:pt>
                <c:pt idx="190">
                  <c:v>2734.69</c:v>
                </c:pt>
                <c:pt idx="191">
                  <c:v>3938.93</c:v>
                </c:pt>
                <c:pt idx="192">
                  <c:v>7063.5</c:v>
                </c:pt>
                <c:pt idx="193">
                  <c:v>4409.87</c:v>
                </c:pt>
                <c:pt idx="194">
                  <c:v>5502.23</c:v>
                </c:pt>
                <c:pt idx="195">
                  <c:v>6095.31</c:v>
                </c:pt>
                <c:pt idx="196">
                  <c:v>6051.69</c:v>
                </c:pt>
                <c:pt idx="197">
                  <c:v>6849.6</c:v>
                </c:pt>
                <c:pt idx="198">
                  <c:v>5853.07</c:v>
                </c:pt>
                <c:pt idx="199">
                  <c:v>8429.83</c:v>
                </c:pt>
                <c:pt idx="200">
                  <c:v>10479.75</c:v>
                </c:pt>
                <c:pt idx="201">
                  <c:v>8355.2900000000009</c:v>
                </c:pt>
                <c:pt idx="202">
                  <c:v>13056.73</c:v>
                </c:pt>
                <c:pt idx="203">
                  <c:v>5425.7</c:v>
                </c:pt>
                <c:pt idx="204">
                  <c:v>6912.9</c:v>
                </c:pt>
                <c:pt idx="205">
                  <c:v>2586.89</c:v>
                </c:pt>
                <c:pt idx="206">
                  <c:v>7985.95</c:v>
                </c:pt>
                <c:pt idx="207">
                  <c:v>7978.5</c:v>
                </c:pt>
                <c:pt idx="208">
                  <c:v>5783.69</c:v>
                </c:pt>
                <c:pt idx="209">
                  <c:v>10416.790000000001</c:v>
                </c:pt>
                <c:pt idx="210">
                  <c:v>7113.67</c:v>
                </c:pt>
                <c:pt idx="211">
                  <c:v>5666.59</c:v>
                </c:pt>
                <c:pt idx="212">
                  <c:v>6508.51</c:v>
                </c:pt>
                <c:pt idx="213">
                  <c:v>6219.26</c:v>
                </c:pt>
                <c:pt idx="214">
                  <c:v>10671.06</c:v>
                </c:pt>
                <c:pt idx="215">
                  <c:v>3260.51</c:v>
                </c:pt>
                <c:pt idx="216">
                  <c:v>1293.8900000000001</c:v>
                </c:pt>
                <c:pt idx="217">
                  <c:v>6476.85</c:v>
                </c:pt>
                <c:pt idx="218">
                  <c:v>2842.25</c:v>
                </c:pt>
                <c:pt idx="219">
                  <c:v>4836.8999999999996</c:v>
                </c:pt>
                <c:pt idx="220">
                  <c:v>4372.5</c:v>
                </c:pt>
                <c:pt idx="221">
                  <c:v>5903.94</c:v>
                </c:pt>
                <c:pt idx="222">
                  <c:v>7466.41</c:v>
                </c:pt>
                <c:pt idx="223">
                  <c:v>3409.31</c:v>
                </c:pt>
                <c:pt idx="224">
                  <c:v>5818.74</c:v>
                </c:pt>
                <c:pt idx="225">
                  <c:v>6270.07</c:v>
                </c:pt>
                <c:pt idx="226">
                  <c:v>6708.28</c:v>
                </c:pt>
                <c:pt idx="227">
                  <c:v>9398.19</c:v>
                </c:pt>
                <c:pt idx="228">
                  <c:v>2850.81</c:v>
                </c:pt>
                <c:pt idx="229">
                  <c:v>5426.01</c:v>
                </c:pt>
                <c:pt idx="230">
                  <c:v>6141.2</c:v>
                </c:pt>
                <c:pt idx="231">
                  <c:v>4012.29</c:v>
                </c:pt>
                <c:pt idx="232">
                  <c:v>4879.55</c:v>
                </c:pt>
                <c:pt idx="233">
                  <c:v>2733.18</c:v>
                </c:pt>
                <c:pt idx="234">
                  <c:v>5456.39</c:v>
                </c:pt>
                <c:pt idx="235">
                  <c:v>6114.05</c:v>
                </c:pt>
                <c:pt idx="236">
                  <c:v>3870.73</c:v>
                </c:pt>
                <c:pt idx="237">
                  <c:v>6459.62</c:v>
                </c:pt>
                <c:pt idx="238">
                  <c:v>7374.91</c:v>
                </c:pt>
                <c:pt idx="239">
                  <c:v>2031.85</c:v>
                </c:pt>
                <c:pt idx="240">
                  <c:v>8871.92</c:v>
                </c:pt>
                <c:pt idx="241">
                  <c:v>8578.8700000000008</c:v>
                </c:pt>
                <c:pt idx="242">
                  <c:v>17363.04</c:v>
                </c:pt>
                <c:pt idx="243">
                  <c:v>2732.68</c:v>
                </c:pt>
                <c:pt idx="244">
                  <c:v>2232.33</c:v>
                </c:pt>
                <c:pt idx="245">
                  <c:v>17718.080000000002</c:v>
                </c:pt>
                <c:pt idx="246">
                  <c:v>5875.64</c:v>
                </c:pt>
                <c:pt idx="247">
                  <c:v>7172.68</c:v>
                </c:pt>
                <c:pt idx="248">
                  <c:v>682.67</c:v>
                </c:pt>
                <c:pt idx="249">
                  <c:v>2887.13</c:v>
                </c:pt>
                <c:pt idx="250">
                  <c:v>4530.03</c:v>
                </c:pt>
                <c:pt idx="251">
                  <c:v>22531.15</c:v>
                </c:pt>
                <c:pt idx="252">
                  <c:v>27571.11</c:v>
                </c:pt>
                <c:pt idx="253">
                  <c:v>86770.04</c:v>
                </c:pt>
                <c:pt idx="254">
                  <c:v>22233.279999999999</c:v>
                </c:pt>
                <c:pt idx="255">
                  <c:v>739.7</c:v>
                </c:pt>
                <c:pt idx="256">
                  <c:v>2915</c:v>
                </c:pt>
                <c:pt idx="257">
                  <c:v>341171.85</c:v>
                </c:pt>
                <c:pt idx="258">
                  <c:v>34320.9</c:v>
                </c:pt>
                <c:pt idx="259">
                  <c:v>65859.240000000005</c:v>
                </c:pt>
                <c:pt idx="260">
                  <c:v>21438</c:v>
                </c:pt>
                <c:pt idx="261">
                  <c:v>99.65</c:v>
                </c:pt>
                <c:pt idx="262">
                  <c:v>79262.05</c:v>
                </c:pt>
                <c:pt idx="263">
                  <c:v>29309.25</c:v>
                </c:pt>
                <c:pt idx="264">
                  <c:v>47950.400000000001</c:v>
                </c:pt>
                <c:pt idx="265">
                  <c:v>5104.12</c:v>
                </c:pt>
                <c:pt idx="266">
                  <c:v>1364.83</c:v>
                </c:pt>
                <c:pt idx="267">
                  <c:v>12172.68</c:v>
                </c:pt>
                <c:pt idx="268">
                  <c:v>7602.44</c:v>
                </c:pt>
                <c:pt idx="269">
                  <c:v>53166.89</c:v>
                </c:pt>
                <c:pt idx="270">
                  <c:v>237846.08</c:v>
                </c:pt>
                <c:pt idx="271">
                  <c:v>128072.8</c:v>
                </c:pt>
                <c:pt idx="272">
                  <c:v>653610.15</c:v>
                </c:pt>
                <c:pt idx="273">
                  <c:v>1265446.44</c:v>
                </c:pt>
                <c:pt idx="274">
                  <c:v>246721.45</c:v>
                </c:pt>
                <c:pt idx="275">
                  <c:v>195726.99</c:v>
                </c:pt>
                <c:pt idx="276">
                  <c:v>116897.64</c:v>
                </c:pt>
                <c:pt idx="277">
                  <c:v>196407.43</c:v>
                </c:pt>
                <c:pt idx="278">
                  <c:v>202081.32</c:v>
                </c:pt>
                <c:pt idx="279">
                  <c:v>200751.13</c:v>
                </c:pt>
                <c:pt idx="280">
                  <c:v>677795.45</c:v>
                </c:pt>
                <c:pt idx="281">
                  <c:v>65504.66</c:v>
                </c:pt>
                <c:pt idx="282">
                  <c:v>23884.77</c:v>
                </c:pt>
                <c:pt idx="283">
                  <c:v>167623.23000000001</c:v>
                </c:pt>
                <c:pt idx="284">
                  <c:v>53014.400000000001</c:v>
                </c:pt>
                <c:pt idx="285">
                  <c:v>37193.43</c:v>
                </c:pt>
                <c:pt idx="286">
                  <c:v>49151.97</c:v>
                </c:pt>
                <c:pt idx="287">
                  <c:v>8326.7199999999993</c:v>
                </c:pt>
                <c:pt idx="288">
                  <c:v>65269.01</c:v>
                </c:pt>
                <c:pt idx="289">
                  <c:v>18903.68</c:v>
                </c:pt>
                <c:pt idx="290">
                  <c:v>10053.1</c:v>
                </c:pt>
                <c:pt idx="291">
                  <c:v>17869.62</c:v>
                </c:pt>
                <c:pt idx="292">
                  <c:v>21085</c:v>
                </c:pt>
                <c:pt idx="293">
                  <c:v>6193.97</c:v>
                </c:pt>
                <c:pt idx="294">
                  <c:v>15363.85</c:v>
                </c:pt>
                <c:pt idx="295">
                  <c:v>36394.300000000003</c:v>
                </c:pt>
                <c:pt idx="296">
                  <c:v>14557.32</c:v>
                </c:pt>
                <c:pt idx="297">
                  <c:v>18648.3</c:v>
                </c:pt>
                <c:pt idx="298">
                  <c:v>21037.52</c:v>
                </c:pt>
                <c:pt idx="299">
                  <c:v>8876.0400000000009</c:v>
                </c:pt>
                <c:pt idx="300">
                  <c:v>17018.64</c:v>
                </c:pt>
                <c:pt idx="301">
                  <c:v>84769.600000000006</c:v>
                </c:pt>
                <c:pt idx="302">
                  <c:v>10463.89</c:v>
                </c:pt>
                <c:pt idx="303">
                  <c:v>15922.23</c:v>
                </c:pt>
                <c:pt idx="304">
                  <c:v>7909.23</c:v>
                </c:pt>
                <c:pt idx="305">
                  <c:v>17835.13</c:v>
                </c:pt>
                <c:pt idx="306">
                  <c:v>40485.550000000003</c:v>
                </c:pt>
                <c:pt idx="307">
                  <c:v>10940.17</c:v>
                </c:pt>
                <c:pt idx="308">
                  <c:v>20552.52</c:v>
                </c:pt>
                <c:pt idx="309">
                  <c:v>17686.349999999999</c:v>
                </c:pt>
                <c:pt idx="310">
                  <c:v>26522.69</c:v>
                </c:pt>
                <c:pt idx="311">
                  <c:v>21768.48</c:v>
                </c:pt>
                <c:pt idx="312">
                  <c:v>8059.68</c:v>
                </c:pt>
                <c:pt idx="313">
                  <c:v>29444.52</c:v>
                </c:pt>
                <c:pt idx="314">
                  <c:v>86776.38</c:v>
                </c:pt>
                <c:pt idx="315">
                  <c:v>7783.03</c:v>
                </c:pt>
                <c:pt idx="316">
                  <c:v>7786.42</c:v>
                </c:pt>
                <c:pt idx="317">
                  <c:v>11852.65</c:v>
                </c:pt>
                <c:pt idx="318">
                  <c:v>9116.5400000000009</c:v>
                </c:pt>
                <c:pt idx="319">
                  <c:v>7937.68</c:v>
                </c:pt>
                <c:pt idx="320">
                  <c:v>15854.28</c:v>
                </c:pt>
                <c:pt idx="321">
                  <c:v>6433.04</c:v>
                </c:pt>
                <c:pt idx="322">
                  <c:v>9365.98</c:v>
                </c:pt>
                <c:pt idx="323">
                  <c:v>12916.01</c:v>
                </c:pt>
                <c:pt idx="324">
                  <c:v>22852.49</c:v>
                </c:pt>
                <c:pt idx="325">
                  <c:v>1630.65</c:v>
                </c:pt>
                <c:pt idx="326">
                  <c:v>2665.43</c:v>
                </c:pt>
                <c:pt idx="327">
                  <c:v>13870.1</c:v>
                </c:pt>
                <c:pt idx="328">
                  <c:v>59938.95</c:v>
                </c:pt>
                <c:pt idx="329">
                  <c:v>18125.16</c:v>
                </c:pt>
                <c:pt idx="330">
                  <c:v>64360.23</c:v>
                </c:pt>
                <c:pt idx="331">
                  <c:v>15156.74</c:v>
                </c:pt>
                <c:pt idx="332">
                  <c:v>22372.37</c:v>
                </c:pt>
                <c:pt idx="333">
                  <c:v>23486.48</c:v>
                </c:pt>
                <c:pt idx="334">
                  <c:v>13484.78</c:v>
                </c:pt>
                <c:pt idx="335">
                  <c:v>61733.279999999999</c:v>
                </c:pt>
                <c:pt idx="336">
                  <c:v>13438.5</c:v>
                </c:pt>
                <c:pt idx="337">
                  <c:v>7821.25</c:v>
                </c:pt>
                <c:pt idx="338">
                  <c:v>16676.97</c:v>
                </c:pt>
                <c:pt idx="339">
                  <c:v>13387.11</c:v>
                </c:pt>
                <c:pt idx="340">
                  <c:v>49753.27</c:v>
                </c:pt>
                <c:pt idx="341">
                  <c:v>42191.519999999997</c:v>
                </c:pt>
                <c:pt idx="342">
                  <c:v>4690.29</c:v>
                </c:pt>
                <c:pt idx="343">
                  <c:v>24575.57</c:v>
                </c:pt>
                <c:pt idx="344">
                  <c:v>31734.35</c:v>
                </c:pt>
                <c:pt idx="345">
                  <c:v>9167.39</c:v>
                </c:pt>
                <c:pt idx="346">
                  <c:v>10538.49</c:v>
                </c:pt>
                <c:pt idx="347">
                  <c:v>40829.269999999997</c:v>
                </c:pt>
                <c:pt idx="348">
                  <c:v>5756.67</c:v>
                </c:pt>
                <c:pt idx="349">
                  <c:v>1097.6199999999999</c:v>
                </c:pt>
                <c:pt idx="350">
                  <c:v>1138.74</c:v>
                </c:pt>
                <c:pt idx="351">
                  <c:v>29546.74</c:v>
                </c:pt>
                <c:pt idx="352">
                  <c:v>41043.4</c:v>
                </c:pt>
                <c:pt idx="353">
                  <c:v>14980.03</c:v>
                </c:pt>
                <c:pt idx="354">
                  <c:v>32888.57</c:v>
                </c:pt>
                <c:pt idx="355">
                  <c:v>2197.7800000000002</c:v>
                </c:pt>
                <c:pt idx="356">
                  <c:v>989.99</c:v>
                </c:pt>
                <c:pt idx="357">
                  <c:v>13613.29</c:v>
                </c:pt>
                <c:pt idx="358">
                  <c:v>8007.45</c:v>
                </c:pt>
                <c:pt idx="359">
                  <c:v>43291.51</c:v>
                </c:pt>
                <c:pt idx="360">
                  <c:v>26694.63</c:v>
                </c:pt>
                <c:pt idx="361">
                  <c:v>3321.3</c:v>
                </c:pt>
                <c:pt idx="362">
                  <c:v>628795.26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08-47BB-A8C6-225BF5F9E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>
            <a:defRPr sz="800"/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4363</xdr:row>
      <xdr:rowOff>0</xdr:rowOff>
    </xdr:from>
    <xdr:to>
      <xdr:col>7</xdr:col>
      <xdr:colOff>0</xdr:colOff>
      <xdr:row>4380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44D9FDE-9DE1-4307-825A-21D0A5EE99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62"/>
  <sheetViews>
    <sheetView tabSelected="1" topLeftCell="B3976" workbookViewId="0">
      <selection activeCell="H3999" sqref="H3999"/>
    </sheetView>
  </sheetViews>
  <sheetFormatPr defaultColWidth="11.42578125" defaultRowHeight="14.45"/>
  <cols>
    <col min="1" max="1" width="10" bestFit="1" customWidth="1"/>
    <col min="2" max="2" width="16.28515625" bestFit="1" customWidth="1"/>
    <col min="3" max="3" width="5.7109375" bestFit="1" customWidth="1"/>
    <col min="4" max="4" width="122" bestFit="1" customWidth="1"/>
    <col min="5" max="5" width="10.7109375" style="18" bestFit="1" customWidth="1"/>
    <col min="6" max="6" width="9.5703125" style="2" bestFit="1" customWidth="1"/>
    <col min="7" max="7" width="12.7109375" style="13" bestFit="1" customWidth="1"/>
  </cols>
  <sheetData>
    <row r="1" spans="1:7" s="3" customFormat="1" ht="13.15">
      <c r="D1" s="3" t="s">
        <v>0</v>
      </c>
      <c r="E1" s="19" t="s">
        <v>1</v>
      </c>
      <c r="F1" s="19"/>
      <c r="G1" s="19"/>
    </row>
    <row r="2" spans="1:7" s="3" customFormat="1" ht="13.15">
      <c r="E2" s="15"/>
      <c r="F2" s="4"/>
      <c r="G2" s="10"/>
    </row>
    <row r="3" spans="1:7" s="5" customFormat="1" ht="10.15">
      <c r="A3" s="5" t="s">
        <v>2</v>
      </c>
      <c r="B3" s="5" t="s">
        <v>3</v>
      </c>
      <c r="C3" s="5" t="s">
        <v>4</v>
      </c>
      <c r="D3" s="5" t="s">
        <v>5</v>
      </c>
      <c r="E3" s="16" t="s">
        <v>6</v>
      </c>
      <c r="F3" s="6" t="s">
        <v>7</v>
      </c>
      <c r="G3" s="11" t="s">
        <v>8</v>
      </c>
    </row>
    <row r="5" spans="1:7" s="7" customFormat="1" ht="13.15">
      <c r="D5" s="7" t="s">
        <v>0</v>
      </c>
      <c r="E5" s="17"/>
      <c r="F5" s="8"/>
      <c r="G5" s="12">
        <f>G7+G380+G479+G2556+G2817+G2842+G2870+G3995</f>
        <v>44018160.009999998</v>
      </c>
    </row>
    <row r="7" spans="1:7" s="7" customFormat="1" ht="13.15">
      <c r="A7" s="14" t="s">
        <v>9</v>
      </c>
      <c r="B7" s="14" t="s">
        <v>10</v>
      </c>
      <c r="D7" s="7" t="s">
        <v>11</v>
      </c>
      <c r="E7" s="17"/>
      <c r="F7" s="8"/>
      <c r="G7" s="12">
        <f>G9+G354</f>
        <v>16268517.380000001</v>
      </c>
    </row>
    <row r="9" spans="1:7" s="7" customFormat="1" ht="13.15">
      <c r="A9" s="14" t="s">
        <v>12</v>
      </c>
      <c r="B9" s="14" t="s">
        <v>13</v>
      </c>
      <c r="D9" s="7" t="s">
        <v>14</v>
      </c>
      <c r="E9" s="17"/>
      <c r="F9" s="8"/>
      <c r="G9" s="12">
        <f>G11+G24+G44+G67+G77+G87+G99+G113+G127+G139+G150+G159+G172+G187+G197+G207+G221+G246+G262+G284+G293+G317+G339</f>
        <v>15661289.85</v>
      </c>
    </row>
    <row r="11" spans="1:7" s="7" customFormat="1" ht="13.15">
      <c r="A11" s="14" t="s">
        <v>15</v>
      </c>
      <c r="B11" s="14" t="s">
        <v>16</v>
      </c>
      <c r="D11" s="7" t="s">
        <v>17</v>
      </c>
      <c r="E11" s="17"/>
      <c r="F11" s="8"/>
      <c r="G11" s="12">
        <f>SUM(G13:G22)</f>
        <v>292599.23</v>
      </c>
    </row>
    <row r="13" spans="1:7">
      <c r="A13" s="9" t="s">
        <v>18</v>
      </c>
      <c r="B13" s="9" t="s">
        <v>19</v>
      </c>
      <c r="C13" t="s">
        <v>20</v>
      </c>
      <c r="D13" t="s">
        <v>21</v>
      </c>
      <c r="E13" s="18">
        <v>120</v>
      </c>
      <c r="F13" s="2">
        <v>3.33</v>
      </c>
      <c r="G13" s="13">
        <f t="shared" ref="G13:G22" si="0">E13*F13</f>
        <v>399.6</v>
      </c>
    </row>
    <row r="14" spans="1:7">
      <c r="A14" s="9" t="s">
        <v>22</v>
      </c>
      <c r="B14" s="9" t="s">
        <v>23</v>
      </c>
      <c r="C14" t="s">
        <v>24</v>
      </c>
      <c r="D14" t="s">
        <v>25</v>
      </c>
      <c r="E14" s="18">
        <v>728.32</v>
      </c>
      <c r="F14" s="2">
        <v>10.68</v>
      </c>
      <c r="G14" s="13">
        <f t="shared" si="0"/>
        <v>7778.46</v>
      </c>
    </row>
    <row r="15" spans="1:7">
      <c r="A15" s="9" t="s">
        <v>26</v>
      </c>
      <c r="B15" s="9" t="s">
        <v>27</v>
      </c>
      <c r="C15" t="s">
        <v>24</v>
      </c>
      <c r="D15" t="s">
        <v>28</v>
      </c>
      <c r="E15" s="18">
        <v>4215.0200000000004</v>
      </c>
      <c r="F15" s="2">
        <v>49.51</v>
      </c>
      <c r="G15" s="13">
        <f t="shared" si="0"/>
        <v>208685.64</v>
      </c>
    </row>
    <row r="16" spans="1:7">
      <c r="A16" s="9" t="s">
        <v>29</v>
      </c>
      <c r="B16" s="9" t="s">
        <v>30</v>
      </c>
      <c r="C16" t="s">
        <v>20</v>
      </c>
      <c r="D16" t="s">
        <v>31</v>
      </c>
      <c r="E16" s="18">
        <v>704</v>
      </c>
      <c r="F16" s="2">
        <v>88.54</v>
      </c>
      <c r="G16" s="13">
        <f t="shared" si="0"/>
        <v>62332.160000000003</v>
      </c>
    </row>
    <row r="17" spans="1:7">
      <c r="A17" s="9" t="s">
        <v>32</v>
      </c>
      <c r="B17" s="9" t="s">
        <v>33</v>
      </c>
      <c r="C17" t="s">
        <v>24</v>
      </c>
      <c r="D17" t="s">
        <v>34</v>
      </c>
      <c r="E17" s="18">
        <v>436.99</v>
      </c>
      <c r="F17" s="2">
        <v>3.68</v>
      </c>
      <c r="G17" s="13">
        <f t="shared" si="0"/>
        <v>1608.12</v>
      </c>
    </row>
    <row r="18" spans="1:7">
      <c r="A18" s="9" t="s">
        <v>35</v>
      </c>
      <c r="B18" s="9" t="s">
        <v>36</v>
      </c>
      <c r="C18" t="s">
        <v>24</v>
      </c>
      <c r="D18" t="s">
        <v>37</v>
      </c>
      <c r="E18" s="18">
        <v>65.55</v>
      </c>
      <c r="F18" s="2">
        <v>22.85</v>
      </c>
      <c r="G18" s="13">
        <f t="shared" si="0"/>
        <v>1497.82</v>
      </c>
    </row>
    <row r="19" spans="1:7">
      <c r="A19" s="9" t="s">
        <v>38</v>
      </c>
      <c r="B19" s="9" t="s">
        <v>39</v>
      </c>
      <c r="C19" t="s">
        <v>20</v>
      </c>
      <c r="D19" t="s">
        <v>40</v>
      </c>
      <c r="E19" s="18">
        <v>25.46</v>
      </c>
      <c r="F19" s="2">
        <v>54.65</v>
      </c>
      <c r="G19" s="13">
        <f t="shared" si="0"/>
        <v>1391.39</v>
      </c>
    </row>
    <row r="20" spans="1:7">
      <c r="A20" s="9" t="s">
        <v>41</v>
      </c>
      <c r="B20" s="9" t="s">
        <v>42</v>
      </c>
      <c r="C20" t="s">
        <v>20</v>
      </c>
      <c r="D20" t="s">
        <v>43</v>
      </c>
      <c r="E20" s="18">
        <v>36</v>
      </c>
      <c r="F20" s="2">
        <v>30.04</v>
      </c>
      <c r="G20" s="13">
        <f t="shared" si="0"/>
        <v>1081.44</v>
      </c>
    </row>
    <row r="21" spans="1:7">
      <c r="A21" s="9" t="s">
        <v>44</v>
      </c>
      <c r="B21" s="9" t="s">
        <v>45</v>
      </c>
      <c r="C21" t="s">
        <v>20</v>
      </c>
      <c r="D21" t="s">
        <v>46</v>
      </c>
      <c r="E21" s="18">
        <v>145</v>
      </c>
      <c r="F21" s="2">
        <v>13.08</v>
      </c>
      <c r="G21" s="13">
        <f t="shared" si="0"/>
        <v>1896.6</v>
      </c>
    </row>
    <row r="22" spans="1:7">
      <c r="A22" s="9" t="s">
        <v>47</v>
      </c>
      <c r="B22" s="9" t="s">
        <v>48</v>
      </c>
      <c r="C22" t="s">
        <v>20</v>
      </c>
      <c r="D22" t="s">
        <v>49</v>
      </c>
      <c r="E22" s="18">
        <v>120</v>
      </c>
      <c r="F22" s="2">
        <v>49.4</v>
      </c>
      <c r="G22" s="13">
        <f t="shared" si="0"/>
        <v>5928</v>
      </c>
    </row>
    <row r="24" spans="1:7" s="7" customFormat="1" ht="13.15">
      <c r="A24" s="14" t="s">
        <v>50</v>
      </c>
      <c r="B24" s="14" t="s">
        <v>51</v>
      </c>
      <c r="D24" s="7" t="s">
        <v>52</v>
      </c>
      <c r="E24" s="17"/>
      <c r="F24" s="8"/>
      <c r="G24" s="12">
        <f>SUM(G26:G42)</f>
        <v>634359.31999999995</v>
      </c>
    </row>
    <row r="26" spans="1:7">
      <c r="A26" s="9" t="s">
        <v>53</v>
      </c>
      <c r="B26" s="9" t="s">
        <v>19</v>
      </c>
      <c r="C26" t="s">
        <v>20</v>
      </c>
      <c r="D26" t="s">
        <v>21</v>
      </c>
      <c r="E26" s="18">
        <v>295</v>
      </c>
      <c r="F26" s="2">
        <v>3.33</v>
      </c>
      <c r="G26" s="13">
        <f t="shared" ref="G26:G42" si="1">E26*F26</f>
        <v>982.35</v>
      </c>
    </row>
    <row r="27" spans="1:7">
      <c r="A27" s="9" t="s">
        <v>54</v>
      </c>
      <c r="B27" s="9" t="s">
        <v>55</v>
      </c>
      <c r="C27" t="s">
        <v>20</v>
      </c>
      <c r="D27" t="s">
        <v>56</v>
      </c>
      <c r="E27" s="18">
        <v>60</v>
      </c>
      <c r="F27" s="2">
        <v>5.36</v>
      </c>
      <c r="G27" s="13">
        <f t="shared" si="1"/>
        <v>321.60000000000002</v>
      </c>
    </row>
    <row r="28" spans="1:7">
      <c r="A28" s="9" t="s">
        <v>57</v>
      </c>
      <c r="B28" s="9" t="s">
        <v>58</v>
      </c>
      <c r="C28" t="s">
        <v>59</v>
      </c>
      <c r="D28" t="s">
        <v>60</v>
      </c>
      <c r="E28" s="18">
        <v>5030.41</v>
      </c>
      <c r="F28" s="2">
        <v>14.63</v>
      </c>
      <c r="G28" s="13">
        <f t="shared" si="1"/>
        <v>73594.899999999994</v>
      </c>
    </row>
    <row r="29" spans="1:7">
      <c r="A29" s="9" t="s">
        <v>61</v>
      </c>
      <c r="B29" s="9" t="s">
        <v>23</v>
      </c>
      <c r="C29" t="s">
        <v>24</v>
      </c>
      <c r="D29" t="s">
        <v>25</v>
      </c>
      <c r="E29" s="18">
        <v>12884.7</v>
      </c>
      <c r="F29" s="2">
        <v>10.68</v>
      </c>
      <c r="G29" s="13">
        <f t="shared" si="1"/>
        <v>137608.6</v>
      </c>
    </row>
    <row r="30" spans="1:7">
      <c r="A30" s="9" t="s">
        <v>62</v>
      </c>
      <c r="B30" s="9" t="s">
        <v>27</v>
      </c>
      <c r="C30" t="s">
        <v>24</v>
      </c>
      <c r="D30" t="s">
        <v>28</v>
      </c>
      <c r="E30" s="18">
        <v>5282.64</v>
      </c>
      <c r="F30" s="2">
        <v>49.51</v>
      </c>
      <c r="G30" s="13">
        <f t="shared" si="1"/>
        <v>261543.51</v>
      </c>
    </row>
    <row r="31" spans="1:7">
      <c r="A31" s="9" t="s">
        <v>63</v>
      </c>
      <c r="B31" s="9" t="s">
        <v>30</v>
      </c>
      <c r="C31" t="s">
        <v>20</v>
      </c>
      <c r="D31" t="s">
        <v>31</v>
      </c>
      <c r="E31" s="18">
        <v>654</v>
      </c>
      <c r="F31" s="2">
        <v>88.54</v>
      </c>
      <c r="G31" s="13">
        <f t="shared" si="1"/>
        <v>57905.16</v>
      </c>
    </row>
    <row r="32" spans="1:7">
      <c r="A32" s="9" t="s">
        <v>64</v>
      </c>
      <c r="B32" s="9" t="s">
        <v>65</v>
      </c>
      <c r="C32" t="s">
        <v>24</v>
      </c>
      <c r="D32" t="s">
        <v>66</v>
      </c>
      <c r="E32" s="18">
        <v>1023.4</v>
      </c>
      <c r="F32" s="2">
        <v>9.0299999999999994</v>
      </c>
      <c r="G32" s="13">
        <f t="shared" si="1"/>
        <v>9241.2999999999993</v>
      </c>
    </row>
    <row r="33" spans="1:7">
      <c r="A33" s="9" t="s">
        <v>67</v>
      </c>
      <c r="B33" s="9" t="s">
        <v>68</v>
      </c>
      <c r="C33" t="s">
        <v>24</v>
      </c>
      <c r="D33" t="s">
        <v>69</v>
      </c>
      <c r="E33" s="18">
        <v>3411.35</v>
      </c>
      <c r="F33" s="2">
        <v>10.18</v>
      </c>
      <c r="G33" s="13">
        <f t="shared" si="1"/>
        <v>34727.54</v>
      </c>
    </row>
    <row r="34" spans="1:7">
      <c r="A34" s="9" t="s">
        <v>70</v>
      </c>
      <c r="B34" s="9" t="s">
        <v>71</v>
      </c>
      <c r="C34" t="s">
        <v>59</v>
      </c>
      <c r="D34" t="s">
        <v>72</v>
      </c>
      <c r="E34" s="18">
        <v>1023.41</v>
      </c>
      <c r="F34" s="2">
        <v>2.7</v>
      </c>
      <c r="G34" s="13">
        <f t="shared" si="1"/>
        <v>2763.21</v>
      </c>
    </row>
    <row r="35" spans="1:7">
      <c r="A35" s="9" t="s">
        <v>73</v>
      </c>
      <c r="B35" s="9" t="s">
        <v>74</v>
      </c>
      <c r="C35" t="s">
        <v>24</v>
      </c>
      <c r="D35" t="s">
        <v>75</v>
      </c>
      <c r="E35" s="18">
        <v>3411.35</v>
      </c>
      <c r="F35" s="2">
        <v>0.74</v>
      </c>
      <c r="G35" s="13">
        <f t="shared" si="1"/>
        <v>2524.4</v>
      </c>
    </row>
    <row r="36" spans="1:7">
      <c r="A36" s="9" t="s">
        <v>76</v>
      </c>
      <c r="B36" s="9" t="s">
        <v>77</v>
      </c>
      <c r="C36" t="s">
        <v>24</v>
      </c>
      <c r="D36" t="s">
        <v>78</v>
      </c>
      <c r="E36" s="18">
        <v>3411.35</v>
      </c>
      <c r="F36" s="2">
        <v>0.14000000000000001</v>
      </c>
      <c r="G36" s="13">
        <f t="shared" si="1"/>
        <v>477.59</v>
      </c>
    </row>
    <row r="37" spans="1:7">
      <c r="A37" s="9" t="s">
        <v>79</v>
      </c>
      <c r="B37" s="9" t="s">
        <v>80</v>
      </c>
      <c r="C37" t="s">
        <v>24</v>
      </c>
      <c r="D37" t="s">
        <v>81</v>
      </c>
      <c r="E37" s="18">
        <v>337.31</v>
      </c>
      <c r="F37" s="2">
        <v>2.4700000000000002</v>
      </c>
      <c r="G37" s="13">
        <f t="shared" si="1"/>
        <v>833.16</v>
      </c>
    </row>
    <row r="38" spans="1:7">
      <c r="A38" s="9" t="s">
        <v>82</v>
      </c>
      <c r="B38" s="9" t="s">
        <v>83</v>
      </c>
      <c r="C38" t="s">
        <v>84</v>
      </c>
      <c r="D38" t="s">
        <v>85</v>
      </c>
      <c r="E38" s="18">
        <v>60</v>
      </c>
      <c r="F38" s="2">
        <v>51.65</v>
      </c>
      <c r="G38" s="13">
        <f t="shared" si="1"/>
        <v>3099</v>
      </c>
    </row>
    <row r="39" spans="1:7">
      <c r="A39" s="9" t="s">
        <v>86</v>
      </c>
      <c r="B39" s="9" t="s">
        <v>39</v>
      </c>
      <c r="C39" t="s">
        <v>20</v>
      </c>
      <c r="D39" t="s">
        <v>40</v>
      </c>
      <c r="E39" s="18">
        <v>44.86</v>
      </c>
      <c r="F39" s="2">
        <v>54.65</v>
      </c>
      <c r="G39" s="13">
        <f t="shared" si="1"/>
        <v>2451.6</v>
      </c>
    </row>
    <row r="40" spans="1:7">
      <c r="A40" s="9" t="s">
        <v>87</v>
      </c>
      <c r="B40" s="9" t="s">
        <v>88</v>
      </c>
      <c r="C40" t="s">
        <v>20</v>
      </c>
      <c r="D40" t="s">
        <v>89</v>
      </c>
      <c r="E40" s="18">
        <v>60</v>
      </c>
      <c r="F40" s="2">
        <v>33.68</v>
      </c>
      <c r="G40" s="13">
        <f t="shared" si="1"/>
        <v>2020.8</v>
      </c>
    </row>
    <row r="41" spans="1:7">
      <c r="A41" s="9" t="s">
        <v>90</v>
      </c>
      <c r="B41" s="9" t="s">
        <v>45</v>
      </c>
      <c r="C41" t="s">
        <v>20</v>
      </c>
      <c r="D41" t="s">
        <v>46</v>
      </c>
      <c r="E41" s="18">
        <v>2270</v>
      </c>
      <c r="F41" s="2">
        <v>13.08</v>
      </c>
      <c r="G41" s="13">
        <f t="shared" si="1"/>
        <v>29691.599999999999</v>
      </c>
    </row>
    <row r="42" spans="1:7">
      <c r="A42" s="9" t="s">
        <v>91</v>
      </c>
      <c r="B42" s="9" t="s">
        <v>48</v>
      </c>
      <c r="C42" t="s">
        <v>20</v>
      </c>
      <c r="D42" t="s">
        <v>49</v>
      </c>
      <c r="E42" s="18">
        <v>295</v>
      </c>
      <c r="F42" s="2">
        <v>49.4</v>
      </c>
      <c r="G42" s="13">
        <f t="shared" si="1"/>
        <v>14573</v>
      </c>
    </row>
    <row r="44" spans="1:7" s="7" customFormat="1" ht="13.15">
      <c r="A44" s="14" t="s">
        <v>92</v>
      </c>
      <c r="B44" s="14" t="s">
        <v>93</v>
      </c>
      <c r="D44" s="7" t="s">
        <v>94</v>
      </c>
      <c r="E44" s="17"/>
      <c r="F44" s="8"/>
      <c r="G44" s="12">
        <f>SUM(G46:G65)</f>
        <v>3440332.84</v>
      </c>
    </row>
    <row r="46" spans="1:7">
      <c r="A46" s="9" t="s">
        <v>95</v>
      </c>
      <c r="B46" s="9" t="s">
        <v>19</v>
      </c>
      <c r="C46" t="s">
        <v>20</v>
      </c>
      <c r="D46" t="s">
        <v>21</v>
      </c>
      <c r="E46" s="18">
        <v>965</v>
      </c>
      <c r="F46" s="2">
        <v>3.33</v>
      </c>
      <c r="G46" s="13">
        <f t="shared" ref="G46:G65" si="2">E46*F46</f>
        <v>3213.45</v>
      </c>
    </row>
    <row r="47" spans="1:7">
      <c r="A47" s="9" t="s">
        <v>96</v>
      </c>
      <c r="B47" s="9" t="s">
        <v>55</v>
      </c>
      <c r="C47" t="s">
        <v>20</v>
      </c>
      <c r="D47" t="s">
        <v>56</v>
      </c>
      <c r="E47" s="18">
        <v>720</v>
      </c>
      <c r="F47" s="2">
        <v>5.36</v>
      </c>
      <c r="G47" s="13">
        <f t="shared" si="2"/>
        <v>3859.2</v>
      </c>
    </row>
    <row r="48" spans="1:7">
      <c r="A48" s="9" t="s">
        <v>97</v>
      </c>
      <c r="B48" s="9" t="s">
        <v>58</v>
      </c>
      <c r="C48" t="s">
        <v>59</v>
      </c>
      <c r="D48" t="s">
        <v>60</v>
      </c>
      <c r="E48" s="18">
        <v>41918.949999999997</v>
      </c>
      <c r="F48" s="2">
        <v>14.63</v>
      </c>
      <c r="G48" s="13">
        <f t="shared" si="2"/>
        <v>613274.24</v>
      </c>
    </row>
    <row r="49" spans="1:7">
      <c r="A49" s="9" t="s">
        <v>98</v>
      </c>
      <c r="B49" s="9" t="s">
        <v>99</v>
      </c>
      <c r="C49" t="s">
        <v>24</v>
      </c>
      <c r="D49" t="s">
        <v>100</v>
      </c>
      <c r="E49" s="18">
        <v>9123.09</v>
      </c>
      <c r="F49" s="2">
        <v>10.64</v>
      </c>
      <c r="G49" s="13">
        <f t="shared" si="2"/>
        <v>97069.68</v>
      </c>
    </row>
    <row r="50" spans="1:7">
      <c r="A50" s="9" t="s">
        <v>101</v>
      </c>
      <c r="B50" s="9" t="s">
        <v>36</v>
      </c>
      <c r="C50" t="s">
        <v>24</v>
      </c>
      <c r="D50" t="s">
        <v>37</v>
      </c>
      <c r="E50" s="18">
        <v>912</v>
      </c>
      <c r="F50" s="2">
        <v>22.85</v>
      </c>
      <c r="G50" s="13">
        <f t="shared" si="2"/>
        <v>20839.2</v>
      </c>
    </row>
    <row r="51" spans="1:7">
      <c r="A51" s="9" t="s">
        <v>102</v>
      </c>
      <c r="B51" s="9" t="s">
        <v>27</v>
      </c>
      <c r="C51" t="s">
        <v>24</v>
      </c>
      <c r="D51" t="s">
        <v>28</v>
      </c>
      <c r="E51" s="18">
        <v>37422.74</v>
      </c>
      <c r="F51" s="2">
        <v>49.51</v>
      </c>
      <c r="G51" s="13">
        <f t="shared" si="2"/>
        <v>1852799.86</v>
      </c>
    </row>
    <row r="52" spans="1:7">
      <c r="A52" s="9" t="s">
        <v>103</v>
      </c>
      <c r="B52" s="9" t="s">
        <v>104</v>
      </c>
      <c r="C52" t="s">
        <v>24</v>
      </c>
      <c r="D52" t="s">
        <v>28</v>
      </c>
      <c r="E52" s="18">
        <v>4158.08</v>
      </c>
      <c r="F52" s="2">
        <v>35.94</v>
      </c>
      <c r="G52" s="13">
        <f t="shared" si="2"/>
        <v>149441.4</v>
      </c>
    </row>
    <row r="53" spans="1:7">
      <c r="A53" s="9" t="s">
        <v>105</v>
      </c>
      <c r="B53" s="9" t="s">
        <v>106</v>
      </c>
      <c r="C53" t="s">
        <v>20</v>
      </c>
      <c r="D53" t="s">
        <v>31</v>
      </c>
      <c r="E53" s="18">
        <v>509.4</v>
      </c>
      <c r="F53" s="2">
        <v>64.38</v>
      </c>
      <c r="G53" s="13">
        <f t="shared" si="2"/>
        <v>32795.17</v>
      </c>
    </row>
    <row r="54" spans="1:7">
      <c r="A54" s="9" t="s">
        <v>107</v>
      </c>
      <c r="B54" s="9" t="s">
        <v>30</v>
      </c>
      <c r="C54" t="s">
        <v>20</v>
      </c>
      <c r="D54" t="s">
        <v>31</v>
      </c>
      <c r="E54" s="18">
        <v>4584.6000000000004</v>
      </c>
      <c r="F54" s="2">
        <v>88.54</v>
      </c>
      <c r="G54" s="13">
        <f t="shared" si="2"/>
        <v>405920.48</v>
      </c>
    </row>
    <row r="55" spans="1:7">
      <c r="A55" s="9" t="s">
        <v>108</v>
      </c>
      <c r="B55" s="9" t="s">
        <v>42</v>
      </c>
      <c r="C55" t="s">
        <v>20</v>
      </c>
      <c r="D55" t="s">
        <v>43</v>
      </c>
      <c r="E55" s="18">
        <v>108</v>
      </c>
      <c r="F55" s="2">
        <v>30.04</v>
      </c>
      <c r="G55" s="13">
        <f t="shared" si="2"/>
        <v>3244.32</v>
      </c>
    </row>
    <row r="56" spans="1:7">
      <c r="A56" s="9" t="s">
        <v>109</v>
      </c>
      <c r="B56" s="9" t="s">
        <v>110</v>
      </c>
      <c r="C56" t="s">
        <v>20</v>
      </c>
      <c r="D56" t="s">
        <v>111</v>
      </c>
      <c r="E56" s="18">
        <v>432</v>
      </c>
      <c r="F56" s="2">
        <v>15.11</v>
      </c>
      <c r="G56" s="13">
        <f t="shared" si="2"/>
        <v>6527.52</v>
      </c>
    </row>
    <row r="57" spans="1:7">
      <c r="A57" s="9" t="s">
        <v>112</v>
      </c>
      <c r="B57" s="9" t="s">
        <v>65</v>
      </c>
      <c r="C57" t="s">
        <v>24</v>
      </c>
      <c r="D57" t="s">
        <v>66</v>
      </c>
      <c r="E57" s="18">
        <v>2266.83</v>
      </c>
      <c r="F57" s="2">
        <v>9.0299999999999994</v>
      </c>
      <c r="G57" s="13">
        <f t="shared" si="2"/>
        <v>20469.47</v>
      </c>
    </row>
    <row r="58" spans="1:7">
      <c r="A58" s="9" t="s">
        <v>113</v>
      </c>
      <c r="B58" s="9" t="s">
        <v>68</v>
      </c>
      <c r="C58" t="s">
        <v>24</v>
      </c>
      <c r="D58" t="s">
        <v>69</v>
      </c>
      <c r="E58" s="18">
        <v>7556.1</v>
      </c>
      <c r="F58" s="2">
        <v>10.18</v>
      </c>
      <c r="G58" s="13">
        <f t="shared" si="2"/>
        <v>76921.100000000006</v>
      </c>
    </row>
    <row r="59" spans="1:7">
      <c r="A59" s="9" t="s">
        <v>114</v>
      </c>
      <c r="B59" s="9" t="s">
        <v>71</v>
      </c>
      <c r="C59" t="s">
        <v>59</v>
      </c>
      <c r="D59" t="s">
        <v>72</v>
      </c>
      <c r="E59" s="18">
        <v>2266.83</v>
      </c>
      <c r="F59" s="2">
        <v>2.7</v>
      </c>
      <c r="G59" s="13">
        <f t="shared" si="2"/>
        <v>6120.44</v>
      </c>
    </row>
    <row r="60" spans="1:7">
      <c r="A60" s="9" t="s">
        <v>115</v>
      </c>
      <c r="B60" s="9" t="s">
        <v>74</v>
      </c>
      <c r="C60" t="s">
        <v>24</v>
      </c>
      <c r="D60" t="s">
        <v>75</v>
      </c>
      <c r="E60" s="18">
        <v>7556.1</v>
      </c>
      <c r="F60" s="2">
        <v>0.74</v>
      </c>
      <c r="G60" s="13">
        <f t="shared" si="2"/>
        <v>5591.51</v>
      </c>
    </row>
    <row r="61" spans="1:7">
      <c r="A61" s="9" t="s">
        <v>116</v>
      </c>
      <c r="B61" s="9" t="s">
        <v>77</v>
      </c>
      <c r="C61" t="s">
        <v>24</v>
      </c>
      <c r="D61" t="s">
        <v>78</v>
      </c>
      <c r="E61" s="18">
        <v>7556.1</v>
      </c>
      <c r="F61" s="2">
        <v>0.14000000000000001</v>
      </c>
      <c r="G61" s="13">
        <f t="shared" si="2"/>
        <v>1057.8499999999999</v>
      </c>
    </row>
    <row r="62" spans="1:7">
      <c r="A62" s="9" t="s">
        <v>117</v>
      </c>
      <c r="B62" s="9" t="s">
        <v>83</v>
      </c>
      <c r="C62" t="s">
        <v>84</v>
      </c>
      <c r="D62" t="s">
        <v>85</v>
      </c>
      <c r="E62" s="18">
        <v>475</v>
      </c>
      <c r="F62" s="2">
        <v>51.65</v>
      </c>
      <c r="G62" s="13">
        <f t="shared" si="2"/>
        <v>24533.75</v>
      </c>
    </row>
    <row r="63" spans="1:7">
      <c r="A63" s="9" t="s">
        <v>118</v>
      </c>
      <c r="B63" s="9" t="s">
        <v>88</v>
      </c>
      <c r="C63" t="s">
        <v>20</v>
      </c>
      <c r="D63" t="s">
        <v>89</v>
      </c>
      <c r="E63" s="18">
        <v>720</v>
      </c>
      <c r="F63" s="2">
        <v>33.68</v>
      </c>
      <c r="G63" s="13">
        <f t="shared" si="2"/>
        <v>24249.599999999999</v>
      </c>
    </row>
    <row r="64" spans="1:7">
      <c r="A64" s="9" t="s">
        <v>119</v>
      </c>
      <c r="B64" s="9" t="s">
        <v>45</v>
      </c>
      <c r="C64" t="s">
        <v>20</v>
      </c>
      <c r="D64" t="s">
        <v>46</v>
      </c>
      <c r="E64" s="18">
        <v>3420</v>
      </c>
      <c r="F64" s="2">
        <v>13.08</v>
      </c>
      <c r="G64" s="13">
        <f t="shared" si="2"/>
        <v>44733.599999999999</v>
      </c>
    </row>
    <row r="65" spans="1:7">
      <c r="A65" s="9" t="s">
        <v>120</v>
      </c>
      <c r="B65" s="9" t="s">
        <v>48</v>
      </c>
      <c r="C65" t="s">
        <v>20</v>
      </c>
      <c r="D65" t="s">
        <v>49</v>
      </c>
      <c r="E65" s="18">
        <v>965</v>
      </c>
      <c r="F65" s="2">
        <v>49.4</v>
      </c>
      <c r="G65" s="13">
        <f t="shared" si="2"/>
        <v>47671</v>
      </c>
    </row>
    <row r="67" spans="1:7" s="7" customFormat="1" ht="13.15">
      <c r="A67" s="14" t="s">
        <v>121</v>
      </c>
      <c r="B67" s="14" t="s">
        <v>122</v>
      </c>
      <c r="D67" s="7" t="s">
        <v>123</v>
      </c>
      <c r="E67" s="17"/>
      <c r="F67" s="8"/>
      <c r="G67" s="12">
        <f>SUM(G69:G75)</f>
        <v>36655.019999999997</v>
      </c>
    </row>
    <row r="69" spans="1:7">
      <c r="A69" s="9" t="s">
        <v>124</v>
      </c>
      <c r="B69" s="9" t="s">
        <v>19</v>
      </c>
      <c r="C69" t="s">
        <v>20</v>
      </c>
      <c r="D69" t="s">
        <v>21</v>
      </c>
      <c r="E69" s="18">
        <v>25</v>
      </c>
      <c r="F69" s="2">
        <v>3.33</v>
      </c>
      <c r="G69" s="13">
        <f t="shared" ref="G69:G75" si="3">E69*F69</f>
        <v>83.25</v>
      </c>
    </row>
    <row r="70" spans="1:7">
      <c r="A70" s="9" t="s">
        <v>125</v>
      </c>
      <c r="B70" s="9" t="s">
        <v>23</v>
      </c>
      <c r="C70" t="s">
        <v>24</v>
      </c>
      <c r="D70" t="s">
        <v>25</v>
      </c>
      <c r="E70" s="18">
        <v>1505.7</v>
      </c>
      <c r="F70" s="2">
        <v>10.68</v>
      </c>
      <c r="G70" s="13">
        <f t="shared" si="3"/>
        <v>16080.88</v>
      </c>
    </row>
    <row r="71" spans="1:7">
      <c r="A71" s="9" t="s">
        <v>126</v>
      </c>
      <c r="B71" s="9" t="s">
        <v>27</v>
      </c>
      <c r="C71" t="s">
        <v>24</v>
      </c>
      <c r="D71" t="s">
        <v>28</v>
      </c>
      <c r="E71" s="18">
        <v>219.28</v>
      </c>
      <c r="F71" s="2">
        <v>49.51</v>
      </c>
      <c r="G71" s="13">
        <f t="shared" si="3"/>
        <v>10856.55</v>
      </c>
    </row>
    <row r="72" spans="1:7">
      <c r="A72" s="9" t="s">
        <v>127</v>
      </c>
      <c r="B72" s="9" t="s">
        <v>30</v>
      </c>
      <c r="C72" t="s">
        <v>20</v>
      </c>
      <c r="D72" t="s">
        <v>31</v>
      </c>
      <c r="E72" s="18">
        <v>36</v>
      </c>
      <c r="F72" s="2">
        <v>88.54</v>
      </c>
      <c r="G72" s="13">
        <f t="shared" si="3"/>
        <v>3187.44</v>
      </c>
    </row>
    <row r="73" spans="1:7">
      <c r="A73" s="9" t="s">
        <v>128</v>
      </c>
      <c r="B73" s="9" t="s">
        <v>83</v>
      </c>
      <c r="C73" t="s">
        <v>84</v>
      </c>
      <c r="D73" t="s">
        <v>85</v>
      </c>
      <c r="E73" s="18">
        <v>30</v>
      </c>
      <c r="F73" s="2">
        <v>51.65</v>
      </c>
      <c r="G73" s="13">
        <f t="shared" si="3"/>
        <v>1549.5</v>
      </c>
    </row>
    <row r="74" spans="1:7">
      <c r="A74" s="9" t="s">
        <v>129</v>
      </c>
      <c r="B74" s="9" t="s">
        <v>45</v>
      </c>
      <c r="C74" t="s">
        <v>20</v>
      </c>
      <c r="D74" t="s">
        <v>46</v>
      </c>
      <c r="E74" s="18">
        <v>280</v>
      </c>
      <c r="F74" s="2">
        <v>13.08</v>
      </c>
      <c r="G74" s="13">
        <f t="shared" si="3"/>
        <v>3662.4</v>
      </c>
    </row>
    <row r="75" spans="1:7">
      <c r="A75" s="9" t="s">
        <v>130</v>
      </c>
      <c r="B75" s="9" t="s">
        <v>48</v>
      </c>
      <c r="C75" t="s">
        <v>20</v>
      </c>
      <c r="D75" t="s">
        <v>49</v>
      </c>
      <c r="E75" s="18">
        <v>25</v>
      </c>
      <c r="F75" s="2">
        <v>49.4</v>
      </c>
      <c r="G75" s="13">
        <f t="shared" si="3"/>
        <v>1235</v>
      </c>
    </row>
    <row r="77" spans="1:7" s="7" customFormat="1" ht="13.15">
      <c r="A77" s="14" t="s">
        <v>131</v>
      </c>
      <c r="B77" s="14" t="s">
        <v>132</v>
      </c>
      <c r="D77" s="7" t="s">
        <v>133</v>
      </c>
      <c r="E77" s="17"/>
      <c r="F77" s="8"/>
      <c r="G77" s="12">
        <f>SUM(G79:G85)</f>
        <v>953610.14</v>
      </c>
    </row>
    <row r="79" spans="1:7">
      <c r="A79" s="9" t="s">
        <v>134</v>
      </c>
      <c r="B79" s="9" t="s">
        <v>19</v>
      </c>
      <c r="C79" t="s">
        <v>20</v>
      </c>
      <c r="D79" t="s">
        <v>21</v>
      </c>
      <c r="E79" s="18">
        <v>430</v>
      </c>
      <c r="F79" s="2">
        <v>3.33</v>
      </c>
      <c r="G79" s="13">
        <f t="shared" ref="G79:G85" si="4">E79*F79</f>
        <v>1431.9</v>
      </c>
    </row>
    <row r="80" spans="1:7">
      <c r="A80" s="9" t="s">
        <v>135</v>
      </c>
      <c r="B80" s="9" t="s">
        <v>58</v>
      </c>
      <c r="C80" t="s">
        <v>59</v>
      </c>
      <c r="D80" t="s">
        <v>60</v>
      </c>
      <c r="E80" s="18">
        <v>831.56</v>
      </c>
      <c r="F80" s="2">
        <v>14.63</v>
      </c>
      <c r="G80" s="13">
        <f t="shared" si="4"/>
        <v>12165.72</v>
      </c>
    </row>
    <row r="81" spans="1:7">
      <c r="A81" s="9" t="s">
        <v>136</v>
      </c>
      <c r="B81" s="9" t="s">
        <v>27</v>
      </c>
      <c r="C81" t="s">
        <v>24</v>
      </c>
      <c r="D81" t="s">
        <v>28</v>
      </c>
      <c r="E81" s="18">
        <v>15027.43</v>
      </c>
      <c r="F81" s="2">
        <v>49.51</v>
      </c>
      <c r="G81" s="13">
        <f t="shared" si="4"/>
        <v>744008.06</v>
      </c>
    </row>
    <row r="82" spans="1:7">
      <c r="A82" s="9" t="s">
        <v>137</v>
      </c>
      <c r="B82" s="9" t="s">
        <v>30</v>
      </c>
      <c r="C82" t="s">
        <v>20</v>
      </c>
      <c r="D82" t="s">
        <v>31</v>
      </c>
      <c r="E82" s="18">
        <v>1842</v>
      </c>
      <c r="F82" s="2">
        <v>88.54</v>
      </c>
      <c r="G82" s="13">
        <f t="shared" si="4"/>
        <v>163090.68</v>
      </c>
    </row>
    <row r="83" spans="1:7">
      <c r="A83" s="9" t="s">
        <v>138</v>
      </c>
      <c r="B83" s="9" t="s">
        <v>83</v>
      </c>
      <c r="C83" t="s">
        <v>84</v>
      </c>
      <c r="D83" t="s">
        <v>85</v>
      </c>
      <c r="E83" s="18">
        <v>71.5</v>
      </c>
      <c r="F83" s="2">
        <v>51.65</v>
      </c>
      <c r="G83" s="13">
        <f t="shared" si="4"/>
        <v>3692.98</v>
      </c>
    </row>
    <row r="84" spans="1:7">
      <c r="A84" s="9" t="s">
        <v>139</v>
      </c>
      <c r="B84" s="9" t="s">
        <v>45</v>
      </c>
      <c r="C84" t="s">
        <v>20</v>
      </c>
      <c r="D84" t="s">
        <v>46</v>
      </c>
      <c r="E84" s="18">
        <v>610</v>
      </c>
      <c r="F84" s="2">
        <v>13.08</v>
      </c>
      <c r="G84" s="13">
        <f t="shared" si="4"/>
        <v>7978.8</v>
      </c>
    </row>
    <row r="85" spans="1:7">
      <c r="A85" s="9" t="s">
        <v>140</v>
      </c>
      <c r="B85" s="9" t="s">
        <v>48</v>
      </c>
      <c r="C85" t="s">
        <v>20</v>
      </c>
      <c r="D85" t="s">
        <v>49</v>
      </c>
      <c r="E85" s="18">
        <v>430</v>
      </c>
      <c r="F85" s="2">
        <v>49.4</v>
      </c>
      <c r="G85" s="13">
        <f t="shared" si="4"/>
        <v>21242</v>
      </c>
    </row>
    <row r="87" spans="1:7" s="7" customFormat="1" ht="13.15">
      <c r="A87" s="14" t="s">
        <v>141</v>
      </c>
      <c r="B87" s="14" t="s">
        <v>142</v>
      </c>
      <c r="D87" s="7" t="s">
        <v>143</v>
      </c>
      <c r="E87" s="17"/>
      <c r="F87" s="8"/>
      <c r="G87" s="12">
        <f>SUM(G89:G97)</f>
        <v>1132849.75</v>
      </c>
    </row>
    <row r="89" spans="1:7">
      <c r="A89" s="9" t="s">
        <v>144</v>
      </c>
      <c r="B89" s="9" t="s">
        <v>19</v>
      </c>
      <c r="C89" t="s">
        <v>20</v>
      </c>
      <c r="D89" t="s">
        <v>21</v>
      </c>
      <c r="E89" s="18">
        <v>540</v>
      </c>
      <c r="F89" s="2">
        <v>3.33</v>
      </c>
      <c r="G89" s="13">
        <f t="shared" ref="G89:G97" si="5">E89*F89</f>
        <v>1798.2</v>
      </c>
    </row>
    <row r="90" spans="1:7">
      <c r="A90" s="9" t="s">
        <v>145</v>
      </c>
      <c r="B90" s="9" t="s">
        <v>99</v>
      </c>
      <c r="C90" t="s">
        <v>24</v>
      </c>
      <c r="D90" t="s">
        <v>100</v>
      </c>
      <c r="E90" s="18">
        <v>11763.02</v>
      </c>
      <c r="F90" s="2">
        <v>10.64</v>
      </c>
      <c r="G90" s="13">
        <f t="shared" si="5"/>
        <v>125158.53</v>
      </c>
    </row>
    <row r="91" spans="1:7">
      <c r="A91" s="9" t="s">
        <v>146</v>
      </c>
      <c r="B91" s="9" t="s">
        <v>27</v>
      </c>
      <c r="C91" t="s">
        <v>24</v>
      </c>
      <c r="D91" t="s">
        <v>28</v>
      </c>
      <c r="E91" s="18">
        <v>15790.64</v>
      </c>
      <c r="F91" s="2">
        <v>49.51</v>
      </c>
      <c r="G91" s="13">
        <f t="shared" si="5"/>
        <v>781794.59</v>
      </c>
    </row>
    <row r="92" spans="1:7">
      <c r="A92" s="9" t="s">
        <v>147</v>
      </c>
      <c r="B92" s="9" t="s">
        <v>30</v>
      </c>
      <c r="C92" t="s">
        <v>20</v>
      </c>
      <c r="D92" t="s">
        <v>31</v>
      </c>
      <c r="E92" s="18">
        <v>1956</v>
      </c>
      <c r="F92" s="2">
        <v>88.54</v>
      </c>
      <c r="G92" s="13">
        <f t="shared" si="5"/>
        <v>173184.24</v>
      </c>
    </row>
    <row r="93" spans="1:7">
      <c r="A93" s="9" t="s">
        <v>148</v>
      </c>
      <c r="B93" s="9" t="s">
        <v>83</v>
      </c>
      <c r="C93" t="s">
        <v>84</v>
      </c>
      <c r="D93" t="s">
        <v>85</v>
      </c>
      <c r="E93" s="18">
        <v>115</v>
      </c>
      <c r="F93" s="2">
        <v>51.65</v>
      </c>
      <c r="G93" s="13">
        <f t="shared" si="5"/>
        <v>5939.75</v>
      </c>
    </row>
    <row r="94" spans="1:7">
      <c r="A94" s="9" t="s">
        <v>149</v>
      </c>
      <c r="B94" s="9" t="s">
        <v>42</v>
      </c>
      <c r="C94" t="s">
        <v>20</v>
      </c>
      <c r="D94" t="s">
        <v>43</v>
      </c>
      <c r="E94" s="18">
        <v>115.5</v>
      </c>
      <c r="F94" s="2">
        <v>30.04</v>
      </c>
      <c r="G94" s="13">
        <f t="shared" si="5"/>
        <v>3469.62</v>
      </c>
    </row>
    <row r="95" spans="1:7">
      <c r="A95" s="9" t="s">
        <v>150</v>
      </c>
      <c r="B95" s="9" t="s">
        <v>110</v>
      </c>
      <c r="C95" t="s">
        <v>20</v>
      </c>
      <c r="D95" t="s">
        <v>111</v>
      </c>
      <c r="E95" s="18">
        <v>462</v>
      </c>
      <c r="F95" s="2">
        <v>15.11</v>
      </c>
      <c r="G95" s="13">
        <f t="shared" si="5"/>
        <v>6980.82</v>
      </c>
    </row>
    <row r="96" spans="1:7">
      <c r="A96" s="9" t="s">
        <v>151</v>
      </c>
      <c r="B96" s="9" t="s">
        <v>45</v>
      </c>
      <c r="C96" t="s">
        <v>20</v>
      </c>
      <c r="D96" t="s">
        <v>46</v>
      </c>
      <c r="E96" s="18">
        <v>600</v>
      </c>
      <c r="F96" s="2">
        <v>13.08</v>
      </c>
      <c r="G96" s="13">
        <f t="shared" si="5"/>
        <v>7848</v>
      </c>
    </row>
    <row r="97" spans="1:7">
      <c r="A97" s="9" t="s">
        <v>152</v>
      </c>
      <c r="B97" s="9" t="s">
        <v>48</v>
      </c>
      <c r="C97" t="s">
        <v>20</v>
      </c>
      <c r="D97" t="s">
        <v>49</v>
      </c>
      <c r="E97" s="18">
        <v>540</v>
      </c>
      <c r="F97" s="2">
        <v>49.4</v>
      </c>
      <c r="G97" s="13">
        <f t="shared" si="5"/>
        <v>26676</v>
      </c>
    </row>
    <row r="99" spans="1:7" s="7" customFormat="1" ht="13.15">
      <c r="A99" s="14" t="s">
        <v>153</v>
      </c>
      <c r="B99" s="14" t="s">
        <v>154</v>
      </c>
      <c r="D99" s="7" t="s">
        <v>155</v>
      </c>
      <c r="E99" s="17"/>
      <c r="F99" s="8"/>
      <c r="G99" s="12">
        <f>SUM(G101:G111)</f>
        <v>817239.79</v>
      </c>
    </row>
    <row r="101" spans="1:7">
      <c r="A101" s="9" t="s">
        <v>156</v>
      </c>
      <c r="B101" s="9" t="s">
        <v>19</v>
      </c>
      <c r="C101" t="s">
        <v>20</v>
      </c>
      <c r="D101" t="s">
        <v>21</v>
      </c>
      <c r="E101" s="18">
        <v>320</v>
      </c>
      <c r="F101" s="2">
        <v>3.33</v>
      </c>
      <c r="G101" s="13">
        <f t="shared" ref="G101:G111" si="6">E101*F101</f>
        <v>1065.5999999999999</v>
      </c>
    </row>
    <row r="102" spans="1:7">
      <c r="A102" s="9" t="s">
        <v>157</v>
      </c>
      <c r="B102" s="9" t="s">
        <v>58</v>
      </c>
      <c r="C102" t="s">
        <v>59</v>
      </c>
      <c r="D102" t="s">
        <v>60</v>
      </c>
      <c r="E102" s="18">
        <v>9739.0300000000007</v>
      </c>
      <c r="F102" s="2">
        <v>14.63</v>
      </c>
      <c r="G102" s="13">
        <f t="shared" si="6"/>
        <v>142482.01</v>
      </c>
    </row>
    <row r="103" spans="1:7">
      <c r="A103" s="9" t="s">
        <v>158</v>
      </c>
      <c r="B103" s="9" t="s">
        <v>99</v>
      </c>
      <c r="C103" t="s">
        <v>24</v>
      </c>
      <c r="D103" t="s">
        <v>100</v>
      </c>
      <c r="E103" s="18">
        <v>11117.46</v>
      </c>
      <c r="F103" s="2">
        <v>10.64</v>
      </c>
      <c r="G103" s="13">
        <f t="shared" si="6"/>
        <v>118289.77</v>
      </c>
    </row>
    <row r="104" spans="1:7">
      <c r="A104" s="9" t="s">
        <v>159</v>
      </c>
      <c r="B104" s="9" t="s">
        <v>36</v>
      </c>
      <c r="C104" t="s">
        <v>24</v>
      </c>
      <c r="D104" t="s">
        <v>37</v>
      </c>
      <c r="E104" s="18">
        <v>1112</v>
      </c>
      <c r="F104" s="2">
        <v>22.85</v>
      </c>
      <c r="G104" s="13">
        <f t="shared" si="6"/>
        <v>25409.200000000001</v>
      </c>
    </row>
    <row r="105" spans="1:7">
      <c r="A105" s="9" t="s">
        <v>160</v>
      </c>
      <c r="B105" s="9" t="s">
        <v>27</v>
      </c>
      <c r="C105" t="s">
        <v>24</v>
      </c>
      <c r="D105" t="s">
        <v>28</v>
      </c>
      <c r="E105" s="18">
        <v>8101.36</v>
      </c>
      <c r="F105" s="2">
        <v>49.51</v>
      </c>
      <c r="G105" s="13">
        <f t="shared" si="6"/>
        <v>401098.33</v>
      </c>
    </row>
    <row r="106" spans="1:7">
      <c r="A106" s="9" t="s">
        <v>161</v>
      </c>
      <c r="B106" s="9" t="s">
        <v>30</v>
      </c>
      <c r="C106" t="s">
        <v>20</v>
      </c>
      <c r="D106" t="s">
        <v>31</v>
      </c>
      <c r="E106" s="18">
        <v>996</v>
      </c>
      <c r="F106" s="2">
        <v>88.54</v>
      </c>
      <c r="G106" s="13">
        <f t="shared" si="6"/>
        <v>88185.84</v>
      </c>
    </row>
    <row r="107" spans="1:7">
      <c r="A107" s="9" t="s">
        <v>162</v>
      </c>
      <c r="B107" s="9" t="s">
        <v>83</v>
      </c>
      <c r="C107" t="s">
        <v>84</v>
      </c>
      <c r="D107" t="s">
        <v>85</v>
      </c>
      <c r="E107" s="18">
        <v>157.5</v>
      </c>
      <c r="F107" s="2">
        <v>51.65</v>
      </c>
      <c r="G107" s="13">
        <f t="shared" si="6"/>
        <v>8134.88</v>
      </c>
    </row>
    <row r="108" spans="1:7">
      <c r="A108" s="9" t="s">
        <v>163</v>
      </c>
      <c r="B108" s="9" t="s">
        <v>42</v>
      </c>
      <c r="C108" t="s">
        <v>20</v>
      </c>
      <c r="D108" t="s">
        <v>43</v>
      </c>
      <c r="E108" s="18">
        <v>87</v>
      </c>
      <c r="F108" s="2">
        <v>30.04</v>
      </c>
      <c r="G108" s="13">
        <f t="shared" si="6"/>
        <v>2613.48</v>
      </c>
    </row>
    <row r="109" spans="1:7">
      <c r="A109" s="9" t="s">
        <v>164</v>
      </c>
      <c r="B109" s="9" t="s">
        <v>110</v>
      </c>
      <c r="C109" t="s">
        <v>20</v>
      </c>
      <c r="D109" t="s">
        <v>111</v>
      </c>
      <c r="E109" s="18">
        <v>348</v>
      </c>
      <c r="F109" s="2">
        <v>15.11</v>
      </c>
      <c r="G109" s="13">
        <f t="shared" si="6"/>
        <v>5258.28</v>
      </c>
    </row>
    <row r="110" spans="1:7">
      <c r="A110" s="9" t="s">
        <v>165</v>
      </c>
      <c r="B110" s="9" t="s">
        <v>45</v>
      </c>
      <c r="C110" t="s">
        <v>20</v>
      </c>
      <c r="D110" t="s">
        <v>46</v>
      </c>
      <c r="E110" s="18">
        <v>680</v>
      </c>
      <c r="F110" s="2">
        <v>13.08</v>
      </c>
      <c r="G110" s="13">
        <f t="shared" si="6"/>
        <v>8894.4</v>
      </c>
    </row>
    <row r="111" spans="1:7">
      <c r="A111" s="9" t="s">
        <v>166</v>
      </c>
      <c r="B111" s="9" t="s">
        <v>48</v>
      </c>
      <c r="C111" t="s">
        <v>20</v>
      </c>
      <c r="D111" t="s">
        <v>49</v>
      </c>
      <c r="E111" s="18">
        <v>320</v>
      </c>
      <c r="F111" s="2">
        <v>49.4</v>
      </c>
      <c r="G111" s="13">
        <f t="shared" si="6"/>
        <v>15808</v>
      </c>
    </row>
    <row r="113" spans="1:7" s="7" customFormat="1" ht="13.15">
      <c r="A113" s="14" t="s">
        <v>167</v>
      </c>
      <c r="B113" s="14" t="s">
        <v>168</v>
      </c>
      <c r="D113" s="7" t="s">
        <v>169</v>
      </c>
      <c r="E113" s="17"/>
      <c r="F113" s="8"/>
      <c r="G113" s="12">
        <f>SUM(G115:G125)</f>
        <v>271554.21000000002</v>
      </c>
    </row>
    <row r="115" spans="1:7">
      <c r="A115" s="9" t="s">
        <v>170</v>
      </c>
      <c r="B115" s="9" t="s">
        <v>19</v>
      </c>
      <c r="C115" t="s">
        <v>20</v>
      </c>
      <c r="D115" t="s">
        <v>21</v>
      </c>
      <c r="E115" s="18">
        <v>210</v>
      </c>
      <c r="F115" s="2">
        <v>3.33</v>
      </c>
      <c r="G115" s="13">
        <f t="shared" ref="G115:G125" si="7">E115*F115</f>
        <v>699.3</v>
      </c>
    </row>
    <row r="116" spans="1:7">
      <c r="A116" s="9" t="s">
        <v>171</v>
      </c>
      <c r="B116" s="9" t="s">
        <v>58</v>
      </c>
      <c r="C116" t="s">
        <v>59</v>
      </c>
      <c r="D116" t="s">
        <v>60</v>
      </c>
      <c r="E116" s="18">
        <v>1182.6400000000001</v>
      </c>
      <c r="F116" s="2">
        <v>14.63</v>
      </c>
      <c r="G116" s="13">
        <f t="shared" si="7"/>
        <v>17302.02</v>
      </c>
    </row>
    <row r="117" spans="1:7">
      <c r="A117" s="9" t="s">
        <v>172</v>
      </c>
      <c r="B117" s="9" t="s">
        <v>99</v>
      </c>
      <c r="C117" t="s">
        <v>24</v>
      </c>
      <c r="D117" t="s">
        <v>100</v>
      </c>
      <c r="E117" s="18">
        <v>4205.12</v>
      </c>
      <c r="F117" s="2">
        <v>10.64</v>
      </c>
      <c r="G117" s="13">
        <f t="shared" si="7"/>
        <v>44742.48</v>
      </c>
    </row>
    <row r="118" spans="1:7">
      <c r="A118" s="9" t="s">
        <v>173</v>
      </c>
      <c r="B118" s="9" t="s">
        <v>36</v>
      </c>
      <c r="C118" t="s">
        <v>24</v>
      </c>
      <c r="D118" t="s">
        <v>37</v>
      </c>
      <c r="E118" s="18">
        <v>421</v>
      </c>
      <c r="F118" s="2">
        <v>22.85</v>
      </c>
      <c r="G118" s="13">
        <f t="shared" si="7"/>
        <v>9619.85</v>
      </c>
    </row>
    <row r="119" spans="1:7">
      <c r="A119" s="9" t="s">
        <v>174</v>
      </c>
      <c r="B119" s="9" t="s">
        <v>27</v>
      </c>
      <c r="C119" t="s">
        <v>24</v>
      </c>
      <c r="D119" t="s">
        <v>28</v>
      </c>
      <c r="E119" s="18">
        <v>2942.98</v>
      </c>
      <c r="F119" s="2">
        <v>49.51</v>
      </c>
      <c r="G119" s="13">
        <f t="shared" si="7"/>
        <v>145706.94</v>
      </c>
    </row>
    <row r="120" spans="1:7">
      <c r="A120" s="9" t="s">
        <v>175</v>
      </c>
      <c r="B120" s="9" t="s">
        <v>30</v>
      </c>
      <c r="C120" t="s">
        <v>20</v>
      </c>
      <c r="D120" t="s">
        <v>31</v>
      </c>
      <c r="E120" s="18">
        <v>366</v>
      </c>
      <c r="F120" s="2">
        <v>88.54</v>
      </c>
      <c r="G120" s="13">
        <f t="shared" si="7"/>
        <v>32405.64</v>
      </c>
    </row>
    <row r="121" spans="1:7">
      <c r="A121" s="9" t="s">
        <v>176</v>
      </c>
      <c r="B121" s="9" t="s">
        <v>83</v>
      </c>
      <c r="C121" t="s">
        <v>84</v>
      </c>
      <c r="D121" t="s">
        <v>85</v>
      </c>
      <c r="E121" s="18">
        <v>50</v>
      </c>
      <c r="F121" s="2">
        <v>51.65</v>
      </c>
      <c r="G121" s="13">
        <f t="shared" si="7"/>
        <v>2582.5</v>
      </c>
    </row>
    <row r="122" spans="1:7">
      <c r="A122" s="9" t="s">
        <v>177</v>
      </c>
      <c r="B122" s="9" t="s">
        <v>42</v>
      </c>
      <c r="C122" t="s">
        <v>20</v>
      </c>
      <c r="D122" t="s">
        <v>43</v>
      </c>
      <c r="E122" s="18">
        <v>43.5</v>
      </c>
      <c r="F122" s="2">
        <v>30.04</v>
      </c>
      <c r="G122" s="13">
        <f t="shared" si="7"/>
        <v>1306.74</v>
      </c>
    </row>
    <row r="123" spans="1:7">
      <c r="A123" s="9" t="s">
        <v>178</v>
      </c>
      <c r="B123" s="9" t="s">
        <v>110</v>
      </c>
      <c r="C123" t="s">
        <v>20</v>
      </c>
      <c r="D123" t="s">
        <v>111</v>
      </c>
      <c r="E123" s="18">
        <v>174</v>
      </c>
      <c r="F123" s="2">
        <v>15.11</v>
      </c>
      <c r="G123" s="13">
        <f t="shared" si="7"/>
        <v>2629.14</v>
      </c>
    </row>
    <row r="124" spans="1:7">
      <c r="A124" s="9" t="s">
        <v>179</v>
      </c>
      <c r="B124" s="9" t="s">
        <v>45</v>
      </c>
      <c r="C124" t="s">
        <v>20</v>
      </c>
      <c r="D124" t="s">
        <v>46</v>
      </c>
      <c r="E124" s="18">
        <v>320</v>
      </c>
      <c r="F124" s="2">
        <v>13.08</v>
      </c>
      <c r="G124" s="13">
        <f t="shared" si="7"/>
        <v>4185.6000000000004</v>
      </c>
    </row>
    <row r="125" spans="1:7">
      <c r="A125" s="9" t="s">
        <v>180</v>
      </c>
      <c r="B125" s="9" t="s">
        <v>48</v>
      </c>
      <c r="C125" t="s">
        <v>20</v>
      </c>
      <c r="D125" t="s">
        <v>49</v>
      </c>
      <c r="E125" s="18">
        <v>210</v>
      </c>
      <c r="F125" s="2">
        <v>49.4</v>
      </c>
      <c r="G125" s="13">
        <f t="shared" si="7"/>
        <v>10374</v>
      </c>
    </row>
    <row r="127" spans="1:7" s="7" customFormat="1" ht="13.15">
      <c r="A127" s="14" t="s">
        <v>181</v>
      </c>
      <c r="B127" s="14" t="s">
        <v>182</v>
      </c>
      <c r="D127" s="7" t="s">
        <v>183</v>
      </c>
      <c r="E127" s="17"/>
      <c r="F127" s="8"/>
      <c r="G127" s="12">
        <f>SUM(G129:G137)</f>
        <v>248925.75</v>
      </c>
    </row>
    <row r="129" spans="1:7">
      <c r="A129" s="9" t="s">
        <v>184</v>
      </c>
      <c r="B129" s="9" t="s">
        <v>19</v>
      </c>
      <c r="C129" t="s">
        <v>20</v>
      </c>
      <c r="D129" t="s">
        <v>21</v>
      </c>
      <c r="E129" s="18">
        <v>20</v>
      </c>
      <c r="F129" s="2">
        <v>3.33</v>
      </c>
      <c r="G129" s="13">
        <f t="shared" ref="G129:G137" si="8">E129*F129</f>
        <v>66.599999999999994</v>
      </c>
    </row>
    <row r="130" spans="1:7">
      <c r="A130" s="9" t="s">
        <v>185</v>
      </c>
      <c r="B130" s="9" t="s">
        <v>65</v>
      </c>
      <c r="C130" t="s">
        <v>24</v>
      </c>
      <c r="D130" t="s">
        <v>66</v>
      </c>
      <c r="E130" s="18">
        <v>4806.09</v>
      </c>
      <c r="F130" s="2">
        <v>9.0299999999999994</v>
      </c>
      <c r="G130" s="13">
        <f t="shared" si="8"/>
        <v>43398.99</v>
      </c>
    </row>
    <row r="131" spans="1:7">
      <c r="A131" s="9" t="s">
        <v>186</v>
      </c>
      <c r="B131" s="9" t="s">
        <v>68</v>
      </c>
      <c r="C131" t="s">
        <v>24</v>
      </c>
      <c r="D131" t="s">
        <v>69</v>
      </c>
      <c r="E131" s="18">
        <v>16020.32</v>
      </c>
      <c r="F131" s="2">
        <v>10.18</v>
      </c>
      <c r="G131" s="13">
        <f t="shared" si="8"/>
        <v>163086.85999999999</v>
      </c>
    </row>
    <row r="132" spans="1:7">
      <c r="A132" s="9" t="s">
        <v>187</v>
      </c>
      <c r="B132" s="9" t="s">
        <v>71</v>
      </c>
      <c r="C132" t="s">
        <v>59</v>
      </c>
      <c r="D132" t="s">
        <v>72</v>
      </c>
      <c r="E132" s="18">
        <v>4806.1000000000004</v>
      </c>
      <c r="F132" s="2">
        <v>2.7</v>
      </c>
      <c r="G132" s="13">
        <f t="shared" si="8"/>
        <v>12976.47</v>
      </c>
    </row>
    <row r="133" spans="1:7">
      <c r="A133" s="9" t="s">
        <v>188</v>
      </c>
      <c r="B133" s="9" t="s">
        <v>74</v>
      </c>
      <c r="C133" t="s">
        <v>24</v>
      </c>
      <c r="D133" t="s">
        <v>75</v>
      </c>
      <c r="E133" s="18">
        <v>16020.32</v>
      </c>
      <c r="F133" s="2">
        <v>0.74</v>
      </c>
      <c r="G133" s="13">
        <f t="shared" si="8"/>
        <v>11855.04</v>
      </c>
    </row>
    <row r="134" spans="1:7">
      <c r="A134" s="9" t="s">
        <v>189</v>
      </c>
      <c r="B134" s="9" t="s">
        <v>77</v>
      </c>
      <c r="C134" t="s">
        <v>24</v>
      </c>
      <c r="D134" t="s">
        <v>78</v>
      </c>
      <c r="E134" s="18">
        <v>16020.32</v>
      </c>
      <c r="F134" s="2">
        <v>0.14000000000000001</v>
      </c>
      <c r="G134" s="13">
        <f t="shared" si="8"/>
        <v>2242.84</v>
      </c>
    </row>
    <row r="135" spans="1:7">
      <c r="A135" s="9" t="s">
        <v>190</v>
      </c>
      <c r="B135" s="9" t="s">
        <v>83</v>
      </c>
      <c r="C135" t="s">
        <v>84</v>
      </c>
      <c r="D135" t="s">
        <v>85</v>
      </c>
      <c r="E135" s="18">
        <v>115</v>
      </c>
      <c r="F135" s="2">
        <v>51.65</v>
      </c>
      <c r="G135" s="13">
        <f t="shared" si="8"/>
        <v>5939.75</v>
      </c>
    </row>
    <row r="136" spans="1:7">
      <c r="A136" s="9" t="s">
        <v>191</v>
      </c>
      <c r="B136" s="9" t="s">
        <v>45</v>
      </c>
      <c r="C136" t="s">
        <v>20</v>
      </c>
      <c r="D136" t="s">
        <v>46</v>
      </c>
      <c r="E136" s="18">
        <v>640</v>
      </c>
      <c r="F136" s="2">
        <v>13.08</v>
      </c>
      <c r="G136" s="13">
        <f t="shared" si="8"/>
        <v>8371.2000000000007</v>
      </c>
    </row>
    <row r="137" spans="1:7">
      <c r="A137" s="9" t="s">
        <v>192</v>
      </c>
      <c r="B137" s="9" t="s">
        <v>48</v>
      </c>
      <c r="C137" t="s">
        <v>20</v>
      </c>
      <c r="D137" t="s">
        <v>49</v>
      </c>
      <c r="E137" s="18">
        <v>20</v>
      </c>
      <c r="F137" s="2">
        <v>49.4</v>
      </c>
      <c r="G137" s="13">
        <f t="shared" si="8"/>
        <v>988</v>
      </c>
    </row>
    <row r="139" spans="1:7" s="7" customFormat="1" ht="13.15">
      <c r="A139" s="14" t="s">
        <v>193</v>
      </c>
      <c r="B139" s="14" t="s">
        <v>194</v>
      </c>
      <c r="D139" s="7" t="s">
        <v>195</v>
      </c>
      <c r="E139" s="17"/>
      <c r="F139" s="8"/>
      <c r="G139" s="12">
        <f>SUM(G141:G148)</f>
        <v>219329.41</v>
      </c>
    </row>
    <row r="141" spans="1:7">
      <c r="A141" s="9" t="s">
        <v>196</v>
      </c>
      <c r="B141" s="9" t="s">
        <v>19</v>
      </c>
      <c r="C141" t="s">
        <v>20</v>
      </c>
      <c r="D141" t="s">
        <v>21</v>
      </c>
      <c r="E141" s="18">
        <v>20</v>
      </c>
      <c r="F141" s="2">
        <v>3.33</v>
      </c>
      <c r="G141" s="13">
        <f t="shared" ref="G141:G148" si="9">E141*F141</f>
        <v>66.599999999999994</v>
      </c>
    </row>
    <row r="142" spans="1:7">
      <c r="A142" s="9" t="s">
        <v>197</v>
      </c>
      <c r="B142" s="9" t="s">
        <v>99</v>
      </c>
      <c r="C142" t="s">
        <v>24</v>
      </c>
      <c r="D142" t="s">
        <v>100</v>
      </c>
      <c r="E142" s="18">
        <v>18923.82</v>
      </c>
      <c r="F142" s="2">
        <v>10.64</v>
      </c>
      <c r="G142" s="13">
        <f t="shared" si="9"/>
        <v>201349.44</v>
      </c>
    </row>
    <row r="143" spans="1:7">
      <c r="A143" s="9" t="s">
        <v>198</v>
      </c>
      <c r="B143" s="9" t="s">
        <v>36</v>
      </c>
      <c r="C143" t="s">
        <v>24</v>
      </c>
      <c r="D143" t="s">
        <v>37</v>
      </c>
      <c r="E143" s="18">
        <v>38.18</v>
      </c>
      <c r="F143" s="2">
        <v>22.85</v>
      </c>
      <c r="G143" s="13">
        <f t="shared" si="9"/>
        <v>872.41</v>
      </c>
    </row>
    <row r="144" spans="1:7">
      <c r="A144" s="9" t="s">
        <v>199</v>
      </c>
      <c r="B144" s="9" t="s">
        <v>42</v>
      </c>
      <c r="C144" t="s">
        <v>20</v>
      </c>
      <c r="D144" t="s">
        <v>43</v>
      </c>
      <c r="E144" s="18">
        <v>117</v>
      </c>
      <c r="F144" s="2">
        <v>30.04</v>
      </c>
      <c r="G144" s="13">
        <f t="shared" si="9"/>
        <v>3514.68</v>
      </c>
    </row>
    <row r="145" spans="1:7">
      <c r="A145" s="9" t="s">
        <v>200</v>
      </c>
      <c r="B145" s="9" t="s">
        <v>110</v>
      </c>
      <c r="C145" t="s">
        <v>20</v>
      </c>
      <c r="D145" t="s">
        <v>111</v>
      </c>
      <c r="E145" s="18">
        <v>468</v>
      </c>
      <c r="F145" s="2">
        <v>15.11</v>
      </c>
      <c r="G145" s="13">
        <f t="shared" si="9"/>
        <v>7071.48</v>
      </c>
    </row>
    <row r="146" spans="1:7">
      <c r="A146" s="9" t="s">
        <v>201</v>
      </c>
      <c r="B146" s="9" t="s">
        <v>83</v>
      </c>
      <c r="C146" t="s">
        <v>84</v>
      </c>
      <c r="D146" t="s">
        <v>85</v>
      </c>
      <c r="E146" s="18">
        <v>40</v>
      </c>
      <c r="F146" s="2">
        <v>51.65</v>
      </c>
      <c r="G146" s="13">
        <f t="shared" si="9"/>
        <v>2066</v>
      </c>
    </row>
    <row r="147" spans="1:7">
      <c r="A147" s="9" t="s">
        <v>202</v>
      </c>
      <c r="B147" s="9" t="s">
        <v>45</v>
      </c>
      <c r="C147" t="s">
        <v>20</v>
      </c>
      <c r="D147" t="s">
        <v>46</v>
      </c>
      <c r="E147" s="18">
        <v>260</v>
      </c>
      <c r="F147" s="2">
        <v>13.08</v>
      </c>
      <c r="G147" s="13">
        <f t="shared" si="9"/>
        <v>3400.8</v>
      </c>
    </row>
    <row r="148" spans="1:7">
      <c r="A148" s="9" t="s">
        <v>203</v>
      </c>
      <c r="B148" s="9" t="s">
        <v>48</v>
      </c>
      <c r="C148" t="s">
        <v>20</v>
      </c>
      <c r="D148" t="s">
        <v>49</v>
      </c>
      <c r="E148" s="18">
        <v>20</v>
      </c>
      <c r="F148" s="2">
        <v>49.4</v>
      </c>
      <c r="G148" s="13">
        <f t="shared" si="9"/>
        <v>988</v>
      </c>
    </row>
    <row r="150" spans="1:7" s="7" customFormat="1" ht="13.15">
      <c r="A150" s="14" t="s">
        <v>204</v>
      </c>
      <c r="B150" s="14" t="s">
        <v>205</v>
      </c>
      <c r="D150" s="7" t="s">
        <v>206</v>
      </c>
      <c r="E150" s="17"/>
      <c r="F150" s="8"/>
      <c r="G150" s="12">
        <f>SUM(G152:G157)</f>
        <v>56798.06</v>
      </c>
    </row>
    <row r="152" spans="1:7">
      <c r="A152" s="9" t="s">
        <v>207</v>
      </c>
      <c r="B152" s="9" t="s">
        <v>19</v>
      </c>
      <c r="C152" t="s">
        <v>20</v>
      </c>
      <c r="D152" t="s">
        <v>21</v>
      </c>
      <c r="E152" s="18">
        <v>30</v>
      </c>
      <c r="F152" s="2">
        <v>3.33</v>
      </c>
      <c r="G152" s="13">
        <f t="shared" ref="G152:G157" si="10">E152*F152</f>
        <v>99.9</v>
      </c>
    </row>
    <row r="153" spans="1:7">
      <c r="A153" s="9" t="s">
        <v>208</v>
      </c>
      <c r="B153" s="9" t="s">
        <v>23</v>
      </c>
      <c r="C153" t="s">
        <v>24</v>
      </c>
      <c r="D153" t="s">
        <v>25</v>
      </c>
      <c r="E153" s="18">
        <v>3179.15</v>
      </c>
      <c r="F153" s="2">
        <v>10.68</v>
      </c>
      <c r="G153" s="13">
        <f t="shared" si="10"/>
        <v>33953.32</v>
      </c>
    </row>
    <row r="154" spans="1:7">
      <c r="A154" s="9" t="s">
        <v>209</v>
      </c>
      <c r="B154" s="9" t="s">
        <v>27</v>
      </c>
      <c r="C154" t="s">
        <v>24</v>
      </c>
      <c r="D154" t="s">
        <v>28</v>
      </c>
      <c r="E154" s="18">
        <v>304.16000000000003</v>
      </c>
      <c r="F154" s="2">
        <v>49.51</v>
      </c>
      <c r="G154" s="13">
        <f t="shared" si="10"/>
        <v>15058.96</v>
      </c>
    </row>
    <row r="155" spans="1:7">
      <c r="A155" s="9" t="s">
        <v>210</v>
      </c>
      <c r="B155" s="9" t="s">
        <v>30</v>
      </c>
      <c r="C155" t="s">
        <v>20</v>
      </c>
      <c r="D155" t="s">
        <v>31</v>
      </c>
      <c r="E155" s="18">
        <v>42</v>
      </c>
      <c r="F155" s="2">
        <v>88.54</v>
      </c>
      <c r="G155" s="13">
        <f t="shared" si="10"/>
        <v>3718.68</v>
      </c>
    </row>
    <row r="156" spans="1:7">
      <c r="A156" s="9" t="s">
        <v>211</v>
      </c>
      <c r="B156" s="9" t="s">
        <v>45</v>
      </c>
      <c r="C156" t="s">
        <v>20</v>
      </c>
      <c r="D156" t="s">
        <v>46</v>
      </c>
      <c r="E156" s="18">
        <v>190</v>
      </c>
      <c r="F156" s="2">
        <v>13.08</v>
      </c>
      <c r="G156" s="13">
        <f t="shared" si="10"/>
        <v>2485.1999999999998</v>
      </c>
    </row>
    <row r="157" spans="1:7">
      <c r="A157" s="9" t="s">
        <v>212</v>
      </c>
      <c r="B157" s="9" t="s">
        <v>48</v>
      </c>
      <c r="C157" t="s">
        <v>20</v>
      </c>
      <c r="D157" t="s">
        <v>49</v>
      </c>
      <c r="E157" s="18">
        <v>30</v>
      </c>
      <c r="F157" s="2">
        <v>49.4</v>
      </c>
      <c r="G157" s="13">
        <f t="shared" si="10"/>
        <v>1482</v>
      </c>
    </row>
    <row r="159" spans="1:7" s="7" customFormat="1" ht="13.15">
      <c r="A159" s="14" t="s">
        <v>213</v>
      </c>
      <c r="B159" s="14" t="s">
        <v>214</v>
      </c>
      <c r="D159" s="7" t="s">
        <v>215</v>
      </c>
      <c r="E159" s="17"/>
      <c r="F159" s="8"/>
      <c r="G159" s="12">
        <f>SUM(G161:G170)</f>
        <v>28912.01</v>
      </c>
    </row>
    <row r="161" spans="1:7">
      <c r="A161" s="9" t="s">
        <v>216</v>
      </c>
      <c r="B161" s="9" t="s">
        <v>19</v>
      </c>
      <c r="C161" t="s">
        <v>20</v>
      </c>
      <c r="D161" t="s">
        <v>21</v>
      </c>
      <c r="E161" s="18">
        <v>20</v>
      </c>
      <c r="F161" s="2">
        <v>3.33</v>
      </c>
      <c r="G161" s="13">
        <f t="shared" ref="G161:G170" si="11">E161*F161</f>
        <v>66.599999999999994</v>
      </c>
    </row>
    <row r="162" spans="1:7">
      <c r="A162" s="9" t="s">
        <v>217</v>
      </c>
      <c r="B162" s="9" t="s">
        <v>23</v>
      </c>
      <c r="C162" t="s">
        <v>24</v>
      </c>
      <c r="D162" t="s">
        <v>25</v>
      </c>
      <c r="E162" s="18">
        <v>1117.8699999999999</v>
      </c>
      <c r="F162" s="2">
        <v>10.68</v>
      </c>
      <c r="G162" s="13">
        <f t="shared" si="11"/>
        <v>11938.85</v>
      </c>
    </row>
    <row r="163" spans="1:7">
      <c r="A163" s="9" t="s">
        <v>218</v>
      </c>
      <c r="B163" s="9" t="s">
        <v>65</v>
      </c>
      <c r="C163" t="s">
        <v>24</v>
      </c>
      <c r="D163" t="s">
        <v>66</v>
      </c>
      <c r="E163" s="18">
        <v>268.56</v>
      </c>
      <c r="F163" s="2">
        <v>9.0299999999999994</v>
      </c>
      <c r="G163" s="13">
        <f t="shared" si="11"/>
        <v>2425.1</v>
      </c>
    </row>
    <row r="164" spans="1:7">
      <c r="A164" s="9" t="s">
        <v>219</v>
      </c>
      <c r="B164" s="9" t="s">
        <v>68</v>
      </c>
      <c r="C164" t="s">
        <v>24</v>
      </c>
      <c r="D164" t="s">
        <v>69</v>
      </c>
      <c r="E164" s="18">
        <v>895.19</v>
      </c>
      <c r="F164" s="2">
        <v>10.18</v>
      </c>
      <c r="G164" s="13">
        <f t="shared" si="11"/>
        <v>9113.0300000000007</v>
      </c>
    </row>
    <row r="165" spans="1:7">
      <c r="A165" s="9" t="s">
        <v>220</v>
      </c>
      <c r="B165" s="9" t="s">
        <v>71</v>
      </c>
      <c r="C165" t="s">
        <v>59</v>
      </c>
      <c r="D165" t="s">
        <v>72</v>
      </c>
      <c r="E165" s="18">
        <v>268.56</v>
      </c>
      <c r="F165" s="2">
        <v>2.7</v>
      </c>
      <c r="G165" s="13">
        <f t="shared" si="11"/>
        <v>725.11</v>
      </c>
    </row>
    <row r="166" spans="1:7">
      <c r="A166" s="9" t="s">
        <v>221</v>
      </c>
      <c r="B166" s="9" t="s">
        <v>74</v>
      </c>
      <c r="C166" t="s">
        <v>24</v>
      </c>
      <c r="D166" t="s">
        <v>75</v>
      </c>
      <c r="E166" s="18">
        <v>895.19</v>
      </c>
      <c r="F166" s="2">
        <v>0.74</v>
      </c>
      <c r="G166" s="13">
        <f t="shared" si="11"/>
        <v>662.44</v>
      </c>
    </row>
    <row r="167" spans="1:7">
      <c r="A167" s="9" t="s">
        <v>222</v>
      </c>
      <c r="B167" s="9" t="s">
        <v>77</v>
      </c>
      <c r="C167" t="s">
        <v>24</v>
      </c>
      <c r="D167" t="s">
        <v>78</v>
      </c>
      <c r="E167" s="18">
        <v>895.19</v>
      </c>
      <c r="F167" s="2">
        <v>0.14000000000000001</v>
      </c>
      <c r="G167" s="13">
        <f t="shared" si="11"/>
        <v>125.33</v>
      </c>
    </row>
    <row r="168" spans="1:7">
      <c r="A168" s="9" t="s">
        <v>223</v>
      </c>
      <c r="B168" s="9" t="s">
        <v>83</v>
      </c>
      <c r="C168" t="s">
        <v>84</v>
      </c>
      <c r="D168" t="s">
        <v>85</v>
      </c>
      <c r="E168" s="18">
        <v>15</v>
      </c>
      <c r="F168" s="2">
        <v>51.65</v>
      </c>
      <c r="G168" s="13">
        <f t="shared" si="11"/>
        <v>774.75</v>
      </c>
    </row>
    <row r="169" spans="1:7">
      <c r="A169" s="9" t="s">
        <v>224</v>
      </c>
      <c r="B169" s="9" t="s">
        <v>45</v>
      </c>
      <c r="C169" t="s">
        <v>20</v>
      </c>
      <c r="D169" t="s">
        <v>46</v>
      </c>
      <c r="E169" s="18">
        <v>160</v>
      </c>
      <c r="F169" s="2">
        <v>13.08</v>
      </c>
      <c r="G169" s="13">
        <f t="shared" si="11"/>
        <v>2092.8000000000002</v>
      </c>
    </row>
    <row r="170" spans="1:7">
      <c r="A170" s="9" t="s">
        <v>225</v>
      </c>
      <c r="B170" s="9" t="s">
        <v>48</v>
      </c>
      <c r="C170" t="s">
        <v>20</v>
      </c>
      <c r="D170" t="s">
        <v>49</v>
      </c>
      <c r="E170" s="18">
        <v>20</v>
      </c>
      <c r="F170" s="2">
        <v>49.4</v>
      </c>
      <c r="G170" s="13">
        <f t="shared" si="11"/>
        <v>988</v>
      </c>
    </row>
    <row r="172" spans="1:7" s="7" customFormat="1" ht="13.15">
      <c r="A172" s="14" t="s">
        <v>226</v>
      </c>
      <c r="B172" s="14" t="s">
        <v>227</v>
      </c>
      <c r="D172" s="7" t="s">
        <v>228</v>
      </c>
      <c r="E172" s="17"/>
      <c r="F172" s="8"/>
      <c r="G172" s="12">
        <f>SUM(G174:G185)</f>
        <v>1192251.3600000001</v>
      </c>
    </row>
    <row r="174" spans="1:7">
      <c r="A174" s="9" t="s">
        <v>229</v>
      </c>
      <c r="B174" s="9" t="s">
        <v>19</v>
      </c>
      <c r="C174" t="s">
        <v>20</v>
      </c>
      <c r="D174" t="s">
        <v>21</v>
      </c>
      <c r="E174" s="18">
        <v>160</v>
      </c>
      <c r="F174" s="2">
        <v>3.33</v>
      </c>
      <c r="G174" s="13">
        <f t="shared" ref="G174:G185" si="12">E174*F174</f>
        <v>532.79999999999995</v>
      </c>
    </row>
    <row r="175" spans="1:7">
      <c r="A175" s="9" t="s">
        <v>230</v>
      </c>
      <c r="B175" s="9" t="s">
        <v>58</v>
      </c>
      <c r="C175" t="s">
        <v>59</v>
      </c>
      <c r="D175" t="s">
        <v>60</v>
      </c>
      <c r="E175" s="18">
        <v>2085.06</v>
      </c>
      <c r="F175" s="2">
        <v>14.63</v>
      </c>
      <c r="G175" s="13">
        <f t="shared" si="12"/>
        <v>30504.43</v>
      </c>
    </row>
    <row r="176" spans="1:7">
      <c r="A176" s="9" t="s">
        <v>231</v>
      </c>
      <c r="B176" s="9" t="s">
        <v>23</v>
      </c>
      <c r="C176" t="s">
        <v>24</v>
      </c>
      <c r="D176" t="s">
        <v>25</v>
      </c>
      <c r="E176" s="18">
        <v>31285.61</v>
      </c>
      <c r="F176" s="2">
        <v>10.68</v>
      </c>
      <c r="G176" s="13">
        <f t="shared" si="12"/>
        <v>334130.31</v>
      </c>
    </row>
    <row r="177" spans="1:7">
      <c r="A177" s="9" t="s">
        <v>232</v>
      </c>
      <c r="B177" s="9" t="s">
        <v>99</v>
      </c>
      <c r="C177" t="s">
        <v>24</v>
      </c>
      <c r="D177" t="s">
        <v>100</v>
      </c>
      <c r="E177" s="18">
        <v>25654.82</v>
      </c>
      <c r="F177" s="2">
        <v>10.64</v>
      </c>
      <c r="G177" s="13">
        <f t="shared" si="12"/>
        <v>272967.28000000003</v>
      </c>
    </row>
    <row r="178" spans="1:7">
      <c r="A178" s="9" t="s">
        <v>233</v>
      </c>
      <c r="B178" s="9" t="s">
        <v>36</v>
      </c>
      <c r="C178" t="s">
        <v>24</v>
      </c>
      <c r="D178" t="s">
        <v>37</v>
      </c>
      <c r="E178" s="18">
        <v>2565</v>
      </c>
      <c r="F178" s="2">
        <v>22.85</v>
      </c>
      <c r="G178" s="13">
        <f t="shared" si="12"/>
        <v>58610.25</v>
      </c>
    </row>
    <row r="179" spans="1:7">
      <c r="A179" s="9" t="s">
        <v>234</v>
      </c>
      <c r="B179" s="9" t="s">
        <v>27</v>
      </c>
      <c r="C179" t="s">
        <v>24</v>
      </c>
      <c r="D179" t="s">
        <v>28</v>
      </c>
      <c r="E179" s="18">
        <v>7318.99</v>
      </c>
      <c r="F179" s="2">
        <v>49.51</v>
      </c>
      <c r="G179" s="13">
        <f t="shared" si="12"/>
        <v>362363.19</v>
      </c>
    </row>
    <row r="180" spans="1:7">
      <c r="A180" s="9" t="s">
        <v>235</v>
      </c>
      <c r="B180" s="9" t="s">
        <v>30</v>
      </c>
      <c r="C180" t="s">
        <v>20</v>
      </c>
      <c r="D180" t="s">
        <v>31</v>
      </c>
      <c r="E180" s="18">
        <v>906</v>
      </c>
      <c r="F180" s="2">
        <v>88.54</v>
      </c>
      <c r="G180" s="13">
        <f t="shared" si="12"/>
        <v>80217.240000000005</v>
      </c>
    </row>
    <row r="181" spans="1:7">
      <c r="A181" s="9" t="s">
        <v>236</v>
      </c>
      <c r="B181" s="9" t="s">
        <v>83</v>
      </c>
      <c r="C181" t="s">
        <v>84</v>
      </c>
      <c r="D181" t="s">
        <v>85</v>
      </c>
      <c r="E181" s="18">
        <v>247.5</v>
      </c>
      <c r="F181" s="2">
        <v>51.65</v>
      </c>
      <c r="G181" s="13">
        <f t="shared" si="12"/>
        <v>12783.38</v>
      </c>
    </row>
    <row r="182" spans="1:7">
      <c r="A182" s="9" t="s">
        <v>237</v>
      </c>
      <c r="B182" s="9" t="s">
        <v>42</v>
      </c>
      <c r="C182" t="s">
        <v>20</v>
      </c>
      <c r="D182" t="s">
        <v>43</v>
      </c>
      <c r="E182" s="18">
        <v>118.5</v>
      </c>
      <c r="F182" s="2">
        <v>30.04</v>
      </c>
      <c r="G182" s="13">
        <f t="shared" si="12"/>
        <v>3559.74</v>
      </c>
    </row>
    <row r="183" spans="1:7">
      <c r="A183" s="9" t="s">
        <v>238</v>
      </c>
      <c r="B183" s="9" t="s">
        <v>110</v>
      </c>
      <c r="C183" t="s">
        <v>20</v>
      </c>
      <c r="D183" t="s">
        <v>111</v>
      </c>
      <c r="E183" s="18">
        <v>474</v>
      </c>
      <c r="F183" s="2">
        <v>15.11</v>
      </c>
      <c r="G183" s="13">
        <f t="shared" si="12"/>
        <v>7162.14</v>
      </c>
    </row>
    <row r="184" spans="1:7">
      <c r="A184" s="9" t="s">
        <v>239</v>
      </c>
      <c r="B184" s="9" t="s">
        <v>45</v>
      </c>
      <c r="C184" t="s">
        <v>20</v>
      </c>
      <c r="D184" t="s">
        <v>46</v>
      </c>
      <c r="E184" s="18">
        <v>1645</v>
      </c>
      <c r="F184" s="2">
        <v>13.08</v>
      </c>
      <c r="G184" s="13">
        <f t="shared" si="12"/>
        <v>21516.6</v>
      </c>
    </row>
    <row r="185" spans="1:7">
      <c r="A185" s="9" t="s">
        <v>240</v>
      </c>
      <c r="B185" s="9" t="s">
        <v>48</v>
      </c>
      <c r="C185" t="s">
        <v>20</v>
      </c>
      <c r="D185" t="s">
        <v>49</v>
      </c>
      <c r="E185" s="18">
        <v>160</v>
      </c>
      <c r="F185" s="2">
        <v>49.4</v>
      </c>
      <c r="G185" s="13">
        <f t="shared" si="12"/>
        <v>7904</v>
      </c>
    </row>
    <row r="187" spans="1:7" s="7" customFormat="1" ht="13.15">
      <c r="A187" s="14" t="s">
        <v>241</v>
      </c>
      <c r="B187" s="14" t="s">
        <v>242</v>
      </c>
      <c r="D187" s="7" t="s">
        <v>243</v>
      </c>
      <c r="E187" s="17"/>
      <c r="F187" s="8"/>
      <c r="G187" s="12">
        <f>SUM(G189:G195)</f>
        <v>313195</v>
      </c>
    </row>
    <row r="189" spans="1:7">
      <c r="A189" s="9" t="s">
        <v>244</v>
      </c>
      <c r="B189" s="9" t="s">
        <v>19</v>
      </c>
      <c r="C189" t="s">
        <v>20</v>
      </c>
      <c r="D189" t="s">
        <v>21</v>
      </c>
      <c r="E189" s="18">
        <v>65</v>
      </c>
      <c r="F189" s="2">
        <v>3.33</v>
      </c>
      <c r="G189" s="13">
        <f t="shared" ref="G189:G195" si="13">E189*F189</f>
        <v>216.45</v>
      </c>
    </row>
    <row r="190" spans="1:7">
      <c r="A190" s="9" t="s">
        <v>245</v>
      </c>
      <c r="B190" s="9" t="s">
        <v>23</v>
      </c>
      <c r="C190" t="s">
        <v>24</v>
      </c>
      <c r="D190" t="s">
        <v>25</v>
      </c>
      <c r="E190" s="18">
        <v>23674.48</v>
      </c>
      <c r="F190" s="2">
        <v>10.68</v>
      </c>
      <c r="G190" s="13">
        <f t="shared" si="13"/>
        <v>252843.45</v>
      </c>
    </row>
    <row r="191" spans="1:7">
      <c r="A191" s="9" t="s">
        <v>246</v>
      </c>
      <c r="B191" s="9" t="s">
        <v>27</v>
      </c>
      <c r="C191" t="s">
        <v>24</v>
      </c>
      <c r="D191" t="s">
        <v>28</v>
      </c>
      <c r="E191" s="18">
        <v>563.94000000000005</v>
      </c>
      <c r="F191" s="2">
        <v>49.51</v>
      </c>
      <c r="G191" s="13">
        <f t="shared" si="13"/>
        <v>27920.67</v>
      </c>
    </row>
    <row r="192" spans="1:7">
      <c r="A192" s="9" t="s">
        <v>247</v>
      </c>
      <c r="B192" s="9" t="s">
        <v>30</v>
      </c>
      <c r="C192" t="s">
        <v>20</v>
      </c>
      <c r="D192" t="s">
        <v>31</v>
      </c>
      <c r="E192" s="18">
        <v>72</v>
      </c>
      <c r="F192" s="2">
        <v>88.54</v>
      </c>
      <c r="G192" s="13">
        <f t="shared" si="13"/>
        <v>6374.88</v>
      </c>
    </row>
    <row r="193" spans="1:7">
      <c r="A193" s="9" t="s">
        <v>248</v>
      </c>
      <c r="B193" s="9" t="s">
        <v>83</v>
      </c>
      <c r="C193" t="s">
        <v>84</v>
      </c>
      <c r="D193" t="s">
        <v>85</v>
      </c>
      <c r="E193" s="18">
        <v>195</v>
      </c>
      <c r="F193" s="2">
        <v>51.65</v>
      </c>
      <c r="G193" s="13">
        <f t="shared" si="13"/>
        <v>10071.75</v>
      </c>
    </row>
    <row r="194" spans="1:7">
      <c r="A194" s="9" t="s">
        <v>249</v>
      </c>
      <c r="B194" s="9" t="s">
        <v>45</v>
      </c>
      <c r="C194" t="s">
        <v>20</v>
      </c>
      <c r="D194" t="s">
        <v>46</v>
      </c>
      <c r="E194" s="18">
        <v>960</v>
      </c>
      <c r="F194" s="2">
        <v>13.08</v>
      </c>
      <c r="G194" s="13">
        <f t="shared" si="13"/>
        <v>12556.8</v>
      </c>
    </row>
    <row r="195" spans="1:7">
      <c r="A195" s="9" t="s">
        <v>250</v>
      </c>
      <c r="B195" s="9" t="s">
        <v>48</v>
      </c>
      <c r="C195" t="s">
        <v>20</v>
      </c>
      <c r="D195" t="s">
        <v>49</v>
      </c>
      <c r="E195" s="18">
        <v>65</v>
      </c>
      <c r="F195" s="2">
        <v>49.4</v>
      </c>
      <c r="G195" s="13">
        <f t="shared" si="13"/>
        <v>3211</v>
      </c>
    </row>
    <row r="197" spans="1:7" s="7" customFormat="1" ht="13.15">
      <c r="A197" s="14" t="s">
        <v>251</v>
      </c>
      <c r="B197" s="14" t="s">
        <v>252</v>
      </c>
      <c r="D197" s="7" t="s">
        <v>253</v>
      </c>
      <c r="E197" s="17"/>
      <c r="F197" s="8"/>
      <c r="G197" s="12">
        <f>SUM(G199:G205)</f>
        <v>94872.03</v>
      </c>
    </row>
    <row r="199" spans="1:7">
      <c r="A199" s="9" t="s">
        <v>254</v>
      </c>
      <c r="B199" s="9" t="s">
        <v>19</v>
      </c>
      <c r="C199" t="s">
        <v>20</v>
      </c>
      <c r="D199" t="s">
        <v>21</v>
      </c>
      <c r="E199" s="18">
        <v>80</v>
      </c>
      <c r="F199" s="2">
        <v>3.33</v>
      </c>
      <c r="G199" s="13">
        <f t="shared" ref="G199:G205" si="14">E199*F199</f>
        <v>266.39999999999998</v>
      </c>
    </row>
    <row r="200" spans="1:7">
      <c r="A200" s="9" t="s">
        <v>255</v>
      </c>
      <c r="B200" s="9" t="s">
        <v>23</v>
      </c>
      <c r="C200" t="s">
        <v>24</v>
      </c>
      <c r="D200" t="s">
        <v>25</v>
      </c>
      <c r="E200" s="18">
        <v>1925.48</v>
      </c>
      <c r="F200" s="2">
        <v>10.68</v>
      </c>
      <c r="G200" s="13">
        <f t="shared" si="14"/>
        <v>20564.13</v>
      </c>
    </row>
    <row r="201" spans="1:7">
      <c r="A201" s="9" t="s">
        <v>256</v>
      </c>
      <c r="B201" s="9" t="s">
        <v>27</v>
      </c>
      <c r="C201" t="s">
        <v>24</v>
      </c>
      <c r="D201" t="s">
        <v>28</v>
      </c>
      <c r="E201" s="18">
        <v>1101.76</v>
      </c>
      <c r="F201" s="2">
        <v>49.51</v>
      </c>
      <c r="G201" s="13">
        <f t="shared" si="14"/>
        <v>54548.14</v>
      </c>
    </row>
    <row r="202" spans="1:7">
      <c r="A202" s="9" t="s">
        <v>257</v>
      </c>
      <c r="B202" s="9" t="s">
        <v>30</v>
      </c>
      <c r="C202" t="s">
        <v>20</v>
      </c>
      <c r="D202" t="s">
        <v>31</v>
      </c>
      <c r="E202" s="18">
        <v>138</v>
      </c>
      <c r="F202" s="2">
        <v>88.54</v>
      </c>
      <c r="G202" s="13">
        <f t="shared" si="14"/>
        <v>12218.52</v>
      </c>
    </row>
    <row r="203" spans="1:7">
      <c r="A203" s="9" t="s">
        <v>258</v>
      </c>
      <c r="B203" s="9" t="s">
        <v>83</v>
      </c>
      <c r="C203" t="s">
        <v>84</v>
      </c>
      <c r="D203" t="s">
        <v>85</v>
      </c>
      <c r="E203" s="18">
        <v>18.75</v>
      </c>
      <c r="F203" s="2">
        <v>51.65</v>
      </c>
      <c r="G203" s="13">
        <f t="shared" si="14"/>
        <v>968.44</v>
      </c>
    </row>
    <row r="204" spans="1:7">
      <c r="A204" s="9" t="s">
        <v>259</v>
      </c>
      <c r="B204" s="9" t="s">
        <v>45</v>
      </c>
      <c r="C204" t="s">
        <v>20</v>
      </c>
      <c r="D204" t="s">
        <v>46</v>
      </c>
      <c r="E204" s="18">
        <v>180</v>
      </c>
      <c r="F204" s="2">
        <v>13.08</v>
      </c>
      <c r="G204" s="13">
        <f t="shared" si="14"/>
        <v>2354.4</v>
      </c>
    </row>
    <row r="205" spans="1:7">
      <c r="A205" s="9" t="s">
        <v>260</v>
      </c>
      <c r="B205" s="9" t="s">
        <v>48</v>
      </c>
      <c r="C205" t="s">
        <v>20</v>
      </c>
      <c r="D205" t="s">
        <v>49</v>
      </c>
      <c r="E205" s="18">
        <v>80</v>
      </c>
      <c r="F205" s="2">
        <v>49.4</v>
      </c>
      <c r="G205" s="13">
        <f t="shared" si="14"/>
        <v>3952</v>
      </c>
    </row>
    <row r="207" spans="1:7" s="7" customFormat="1" ht="13.15">
      <c r="A207" s="14" t="s">
        <v>261</v>
      </c>
      <c r="B207" s="14" t="s">
        <v>262</v>
      </c>
      <c r="D207" s="7" t="s">
        <v>263</v>
      </c>
      <c r="E207" s="17"/>
      <c r="F207" s="8"/>
      <c r="G207" s="12">
        <f>SUM(G209:G219)</f>
        <v>1567604.19</v>
      </c>
    </row>
    <row r="209" spans="1:7">
      <c r="A209" s="9" t="s">
        <v>264</v>
      </c>
      <c r="B209" s="9" t="s">
        <v>19</v>
      </c>
      <c r="C209" t="s">
        <v>20</v>
      </c>
      <c r="D209" t="s">
        <v>21</v>
      </c>
      <c r="E209" s="18">
        <v>595</v>
      </c>
      <c r="F209" s="2">
        <v>3.33</v>
      </c>
      <c r="G209" s="13">
        <f t="shared" ref="G209:G219" si="15">E209*F209</f>
        <v>1981.35</v>
      </c>
    </row>
    <row r="210" spans="1:7">
      <c r="A210" s="9" t="s">
        <v>265</v>
      </c>
      <c r="B210" s="9" t="s">
        <v>23</v>
      </c>
      <c r="C210" t="s">
        <v>24</v>
      </c>
      <c r="D210" t="s">
        <v>25</v>
      </c>
      <c r="E210" s="18">
        <v>6156.86</v>
      </c>
      <c r="F210" s="2">
        <v>10.68</v>
      </c>
      <c r="G210" s="13">
        <f t="shared" si="15"/>
        <v>65755.259999999995</v>
      </c>
    </row>
    <row r="211" spans="1:7">
      <c r="A211" s="9" t="s">
        <v>266</v>
      </c>
      <c r="B211" s="9" t="s">
        <v>27</v>
      </c>
      <c r="C211" t="s">
        <v>24</v>
      </c>
      <c r="D211" t="s">
        <v>28</v>
      </c>
      <c r="E211" s="18">
        <v>21259.19</v>
      </c>
      <c r="F211" s="2">
        <v>49.51</v>
      </c>
      <c r="G211" s="13">
        <f t="shared" si="15"/>
        <v>1052542.5</v>
      </c>
    </row>
    <row r="212" spans="1:7">
      <c r="A212" s="9" t="s">
        <v>267</v>
      </c>
      <c r="B212" s="9" t="s">
        <v>65</v>
      </c>
      <c r="C212" t="s">
        <v>24</v>
      </c>
      <c r="D212" t="s">
        <v>66</v>
      </c>
      <c r="E212" s="18">
        <v>8225.51</v>
      </c>
      <c r="F212" s="2">
        <v>9.0299999999999994</v>
      </c>
      <c r="G212" s="13">
        <f t="shared" si="15"/>
        <v>74276.36</v>
      </c>
    </row>
    <row r="213" spans="1:7">
      <c r="A213" s="9" t="s">
        <v>268</v>
      </c>
      <c r="B213" s="9" t="s">
        <v>68</v>
      </c>
      <c r="C213" t="s">
        <v>24</v>
      </c>
      <c r="D213" t="s">
        <v>69</v>
      </c>
      <c r="E213" s="18">
        <v>27418.36</v>
      </c>
      <c r="F213" s="2">
        <v>10.18</v>
      </c>
      <c r="G213" s="13">
        <f t="shared" si="15"/>
        <v>279118.90000000002</v>
      </c>
    </row>
    <row r="214" spans="1:7">
      <c r="A214" s="9" t="s">
        <v>269</v>
      </c>
      <c r="B214" s="9" t="s">
        <v>71</v>
      </c>
      <c r="C214" t="s">
        <v>59</v>
      </c>
      <c r="D214" t="s">
        <v>72</v>
      </c>
      <c r="E214" s="18">
        <v>8225.51</v>
      </c>
      <c r="F214" s="2">
        <v>2.7</v>
      </c>
      <c r="G214" s="13">
        <f t="shared" si="15"/>
        <v>22208.880000000001</v>
      </c>
    </row>
    <row r="215" spans="1:7">
      <c r="A215" s="9" t="s">
        <v>270</v>
      </c>
      <c r="B215" s="9" t="s">
        <v>74</v>
      </c>
      <c r="C215" t="s">
        <v>24</v>
      </c>
      <c r="D215" t="s">
        <v>75</v>
      </c>
      <c r="E215" s="18">
        <v>27418.36</v>
      </c>
      <c r="F215" s="2">
        <v>0.74</v>
      </c>
      <c r="G215" s="13">
        <f t="shared" si="15"/>
        <v>20289.59</v>
      </c>
    </row>
    <row r="216" spans="1:7">
      <c r="A216" s="9" t="s">
        <v>271</v>
      </c>
      <c r="B216" s="9" t="s">
        <v>77</v>
      </c>
      <c r="C216" t="s">
        <v>24</v>
      </c>
      <c r="D216" t="s">
        <v>78</v>
      </c>
      <c r="E216" s="18">
        <v>27418.36</v>
      </c>
      <c r="F216" s="2">
        <v>0.14000000000000001</v>
      </c>
      <c r="G216" s="13">
        <f t="shared" si="15"/>
        <v>3838.57</v>
      </c>
    </row>
    <row r="217" spans="1:7">
      <c r="A217" s="9" t="s">
        <v>272</v>
      </c>
      <c r="B217" s="9" t="s">
        <v>83</v>
      </c>
      <c r="C217" t="s">
        <v>84</v>
      </c>
      <c r="D217" t="s">
        <v>85</v>
      </c>
      <c r="E217" s="18">
        <v>167.5</v>
      </c>
      <c r="F217" s="2">
        <v>51.65</v>
      </c>
      <c r="G217" s="13">
        <f t="shared" si="15"/>
        <v>8651.3799999999992</v>
      </c>
    </row>
    <row r="218" spans="1:7">
      <c r="A218" s="9" t="s">
        <v>273</v>
      </c>
      <c r="B218" s="9" t="s">
        <v>45</v>
      </c>
      <c r="C218" t="s">
        <v>20</v>
      </c>
      <c r="D218" t="s">
        <v>46</v>
      </c>
      <c r="E218" s="18">
        <v>730</v>
      </c>
      <c r="F218" s="2">
        <v>13.08</v>
      </c>
      <c r="G218" s="13">
        <f t="shared" si="15"/>
        <v>9548.4</v>
      </c>
    </row>
    <row r="219" spans="1:7">
      <c r="A219" s="9" t="s">
        <v>274</v>
      </c>
      <c r="B219" s="9" t="s">
        <v>48</v>
      </c>
      <c r="C219" t="s">
        <v>20</v>
      </c>
      <c r="D219" t="s">
        <v>49</v>
      </c>
      <c r="E219" s="18">
        <v>595</v>
      </c>
      <c r="F219" s="2">
        <v>49.4</v>
      </c>
      <c r="G219" s="13">
        <f t="shared" si="15"/>
        <v>29393</v>
      </c>
    </row>
    <row r="221" spans="1:7" s="7" customFormat="1" ht="13.15">
      <c r="A221" s="14" t="s">
        <v>275</v>
      </c>
      <c r="B221" s="14" t="s">
        <v>276</v>
      </c>
      <c r="D221" s="7" t="s">
        <v>277</v>
      </c>
      <c r="E221" s="17"/>
      <c r="F221" s="8"/>
      <c r="G221" s="12">
        <f>SUM(G223:G244)</f>
        <v>1791620.22</v>
      </c>
    </row>
    <row r="223" spans="1:7">
      <c r="A223" s="9" t="s">
        <v>278</v>
      </c>
      <c r="B223" s="9" t="s">
        <v>19</v>
      </c>
      <c r="C223" t="s">
        <v>20</v>
      </c>
      <c r="D223" t="s">
        <v>21</v>
      </c>
      <c r="E223" s="18">
        <v>445</v>
      </c>
      <c r="F223" s="2">
        <v>3.33</v>
      </c>
      <c r="G223" s="13">
        <f t="shared" ref="G223:G244" si="16">E223*F223</f>
        <v>1481.85</v>
      </c>
    </row>
    <row r="224" spans="1:7">
      <c r="A224" s="9" t="s">
        <v>279</v>
      </c>
      <c r="B224" s="9" t="s">
        <v>280</v>
      </c>
      <c r="C224" t="s">
        <v>20</v>
      </c>
      <c r="D224" t="s">
        <v>281</v>
      </c>
      <c r="E224" s="18">
        <v>420</v>
      </c>
      <c r="F224" s="2">
        <v>7.6</v>
      </c>
      <c r="G224" s="13">
        <f t="shared" si="16"/>
        <v>3192</v>
      </c>
    </row>
    <row r="225" spans="1:7">
      <c r="A225" s="9" t="s">
        <v>282</v>
      </c>
      <c r="B225" s="9" t="s">
        <v>283</v>
      </c>
      <c r="C225" t="s">
        <v>59</v>
      </c>
      <c r="D225" t="s">
        <v>284</v>
      </c>
      <c r="E225" s="18">
        <v>2650</v>
      </c>
      <c r="F225" s="2">
        <v>7.94</v>
      </c>
      <c r="G225" s="13">
        <f t="shared" si="16"/>
        <v>21041</v>
      </c>
    </row>
    <row r="226" spans="1:7">
      <c r="A226" s="9" t="s">
        <v>285</v>
      </c>
      <c r="B226" s="9" t="s">
        <v>58</v>
      </c>
      <c r="C226" t="s">
        <v>59</v>
      </c>
      <c r="D226" t="s">
        <v>60</v>
      </c>
      <c r="E226" s="18">
        <v>2650</v>
      </c>
      <c r="F226" s="2">
        <v>14.63</v>
      </c>
      <c r="G226" s="13">
        <f t="shared" si="16"/>
        <v>38769.5</v>
      </c>
    </row>
    <row r="227" spans="1:7">
      <c r="A227" s="9" t="s">
        <v>286</v>
      </c>
      <c r="B227" s="9" t="s">
        <v>287</v>
      </c>
      <c r="C227" t="s">
        <v>59</v>
      </c>
      <c r="D227" t="s">
        <v>288</v>
      </c>
      <c r="E227" s="18">
        <v>514.70000000000005</v>
      </c>
      <c r="F227" s="2">
        <v>1.55</v>
      </c>
      <c r="G227" s="13">
        <f t="shared" si="16"/>
        <v>797.79</v>
      </c>
    </row>
    <row r="228" spans="1:7">
      <c r="A228" s="9" t="s">
        <v>289</v>
      </c>
      <c r="B228" s="9" t="s">
        <v>290</v>
      </c>
      <c r="C228" t="s">
        <v>59</v>
      </c>
      <c r="D228" t="s">
        <v>291</v>
      </c>
      <c r="E228" s="18">
        <v>2675.2</v>
      </c>
      <c r="F228" s="2">
        <v>11.47</v>
      </c>
      <c r="G228" s="13">
        <f t="shared" si="16"/>
        <v>30684.54</v>
      </c>
    </row>
    <row r="229" spans="1:7">
      <c r="A229" s="9" t="s">
        <v>292</v>
      </c>
      <c r="B229" s="9" t="s">
        <v>23</v>
      </c>
      <c r="C229" t="s">
        <v>24</v>
      </c>
      <c r="D229" t="s">
        <v>25</v>
      </c>
      <c r="E229" s="18">
        <v>10224.120000000001</v>
      </c>
      <c r="F229" s="2">
        <v>10.68</v>
      </c>
      <c r="G229" s="13">
        <f t="shared" si="16"/>
        <v>109193.60000000001</v>
      </c>
    </row>
    <row r="230" spans="1:7">
      <c r="A230" s="9" t="s">
        <v>293</v>
      </c>
      <c r="B230" s="9" t="s">
        <v>27</v>
      </c>
      <c r="C230" t="s">
        <v>24</v>
      </c>
      <c r="D230" t="s">
        <v>28</v>
      </c>
      <c r="E230" s="18">
        <v>20771.310000000001</v>
      </c>
      <c r="F230" s="2">
        <v>49.51</v>
      </c>
      <c r="G230" s="13">
        <f t="shared" si="16"/>
        <v>1028387.56</v>
      </c>
    </row>
    <row r="231" spans="1:7">
      <c r="A231" s="9" t="s">
        <v>294</v>
      </c>
      <c r="B231" s="9" t="s">
        <v>295</v>
      </c>
      <c r="C231" t="s">
        <v>59</v>
      </c>
      <c r="D231" t="s">
        <v>296</v>
      </c>
      <c r="E231" s="18">
        <v>1584.6</v>
      </c>
      <c r="F231" s="2">
        <v>63.24</v>
      </c>
      <c r="G231" s="13">
        <f t="shared" si="16"/>
        <v>100210.1</v>
      </c>
    </row>
    <row r="232" spans="1:7">
      <c r="A232" s="9" t="s">
        <v>297</v>
      </c>
      <c r="B232" s="9" t="s">
        <v>298</v>
      </c>
      <c r="C232" t="s">
        <v>59</v>
      </c>
      <c r="D232" t="s">
        <v>299</v>
      </c>
      <c r="E232" s="18">
        <v>1639.7</v>
      </c>
      <c r="F232" s="2">
        <v>29.42</v>
      </c>
      <c r="G232" s="13">
        <f t="shared" si="16"/>
        <v>48239.97</v>
      </c>
    </row>
    <row r="233" spans="1:7">
      <c r="A233" s="9" t="s">
        <v>300</v>
      </c>
      <c r="B233" s="9" t="s">
        <v>301</v>
      </c>
      <c r="C233" t="s">
        <v>59</v>
      </c>
      <c r="D233" t="s">
        <v>302</v>
      </c>
      <c r="E233" s="18">
        <v>3224.3</v>
      </c>
      <c r="F233" s="2">
        <v>9.01</v>
      </c>
      <c r="G233" s="13">
        <f t="shared" si="16"/>
        <v>29050.94</v>
      </c>
    </row>
    <row r="234" spans="1:7">
      <c r="A234" s="9" t="s">
        <v>303</v>
      </c>
      <c r="B234" s="9" t="s">
        <v>304</v>
      </c>
      <c r="C234" t="s">
        <v>59</v>
      </c>
      <c r="D234" t="s">
        <v>305</v>
      </c>
      <c r="E234" s="18">
        <v>54813.1</v>
      </c>
      <c r="F234" s="2">
        <v>0.36</v>
      </c>
      <c r="G234" s="13">
        <f t="shared" si="16"/>
        <v>19732.72</v>
      </c>
    </row>
    <row r="235" spans="1:7">
      <c r="A235" s="9" t="s">
        <v>306</v>
      </c>
      <c r="B235" s="9" t="s">
        <v>65</v>
      </c>
      <c r="C235" t="s">
        <v>24</v>
      </c>
      <c r="D235" t="s">
        <v>66</v>
      </c>
      <c r="E235" s="18">
        <v>5699.05</v>
      </c>
      <c r="F235" s="2">
        <v>9.0299999999999994</v>
      </c>
      <c r="G235" s="13">
        <f t="shared" si="16"/>
        <v>51462.42</v>
      </c>
    </row>
    <row r="236" spans="1:7">
      <c r="A236" s="9" t="s">
        <v>307</v>
      </c>
      <c r="B236" s="9" t="s">
        <v>68</v>
      </c>
      <c r="C236" t="s">
        <v>24</v>
      </c>
      <c r="D236" t="s">
        <v>69</v>
      </c>
      <c r="E236" s="18">
        <v>18877.919999999998</v>
      </c>
      <c r="F236" s="2">
        <v>10.18</v>
      </c>
      <c r="G236" s="13">
        <f t="shared" si="16"/>
        <v>192177.23</v>
      </c>
    </row>
    <row r="237" spans="1:7">
      <c r="A237" s="9" t="s">
        <v>308</v>
      </c>
      <c r="B237" s="9" t="s">
        <v>71</v>
      </c>
      <c r="C237" t="s">
        <v>59</v>
      </c>
      <c r="D237" t="s">
        <v>72</v>
      </c>
      <c r="E237" s="18">
        <v>5663.38</v>
      </c>
      <c r="F237" s="2">
        <v>2.7</v>
      </c>
      <c r="G237" s="13">
        <f t="shared" si="16"/>
        <v>15291.13</v>
      </c>
    </row>
    <row r="238" spans="1:7">
      <c r="A238" s="9" t="s">
        <v>309</v>
      </c>
      <c r="B238" s="9" t="s">
        <v>74</v>
      </c>
      <c r="C238" t="s">
        <v>24</v>
      </c>
      <c r="D238" t="s">
        <v>75</v>
      </c>
      <c r="E238" s="18">
        <v>18877.919999999998</v>
      </c>
      <c r="F238" s="2">
        <v>0.74</v>
      </c>
      <c r="G238" s="13">
        <f t="shared" si="16"/>
        <v>13969.66</v>
      </c>
    </row>
    <row r="239" spans="1:7">
      <c r="A239" s="9" t="s">
        <v>310</v>
      </c>
      <c r="B239" s="9" t="s">
        <v>77</v>
      </c>
      <c r="C239" t="s">
        <v>24</v>
      </c>
      <c r="D239" t="s">
        <v>78</v>
      </c>
      <c r="E239" s="18">
        <v>18877.919999999998</v>
      </c>
      <c r="F239" s="2">
        <v>0.14000000000000001</v>
      </c>
      <c r="G239" s="13">
        <f t="shared" si="16"/>
        <v>2642.91</v>
      </c>
    </row>
    <row r="240" spans="1:7">
      <c r="A240" s="9" t="s">
        <v>311</v>
      </c>
      <c r="B240" s="9" t="s">
        <v>83</v>
      </c>
      <c r="C240" t="s">
        <v>84</v>
      </c>
      <c r="D240" t="s">
        <v>85</v>
      </c>
      <c r="E240" s="18">
        <v>110</v>
      </c>
      <c r="F240" s="2">
        <v>51.65</v>
      </c>
      <c r="G240" s="13">
        <f t="shared" si="16"/>
        <v>5681.5</v>
      </c>
    </row>
    <row r="241" spans="1:7">
      <c r="A241" s="9" t="s">
        <v>312</v>
      </c>
      <c r="B241" s="9" t="s">
        <v>313</v>
      </c>
      <c r="C241" t="s">
        <v>84</v>
      </c>
      <c r="D241" t="s">
        <v>314</v>
      </c>
      <c r="E241" s="18">
        <v>420</v>
      </c>
      <c r="F241" s="2">
        <v>79.05</v>
      </c>
      <c r="G241" s="13">
        <f t="shared" si="16"/>
        <v>33201</v>
      </c>
    </row>
    <row r="242" spans="1:7">
      <c r="A242" s="9" t="s">
        <v>315</v>
      </c>
      <c r="B242" s="9" t="s">
        <v>88</v>
      </c>
      <c r="C242" t="s">
        <v>20</v>
      </c>
      <c r="D242" t="s">
        <v>89</v>
      </c>
      <c r="E242" s="18">
        <v>370</v>
      </c>
      <c r="F242" s="2">
        <v>33.68</v>
      </c>
      <c r="G242" s="13">
        <f t="shared" si="16"/>
        <v>12461.6</v>
      </c>
    </row>
    <row r="243" spans="1:7">
      <c r="A243" s="9" t="s">
        <v>316</v>
      </c>
      <c r="B243" s="9" t="s">
        <v>45</v>
      </c>
      <c r="C243" t="s">
        <v>20</v>
      </c>
      <c r="D243" t="s">
        <v>46</v>
      </c>
      <c r="E243" s="18">
        <v>915</v>
      </c>
      <c r="F243" s="2">
        <v>13.08</v>
      </c>
      <c r="G243" s="13">
        <f t="shared" si="16"/>
        <v>11968.2</v>
      </c>
    </row>
    <row r="244" spans="1:7">
      <c r="A244" s="9" t="s">
        <v>317</v>
      </c>
      <c r="B244" s="9" t="s">
        <v>48</v>
      </c>
      <c r="C244" t="s">
        <v>20</v>
      </c>
      <c r="D244" t="s">
        <v>49</v>
      </c>
      <c r="E244" s="18">
        <v>445</v>
      </c>
      <c r="F244" s="2">
        <v>49.4</v>
      </c>
      <c r="G244" s="13">
        <f t="shared" si="16"/>
        <v>21983</v>
      </c>
    </row>
    <row r="246" spans="1:7" s="7" customFormat="1" ht="13.15">
      <c r="A246" s="14" t="s">
        <v>318</v>
      </c>
      <c r="B246" s="14" t="s">
        <v>319</v>
      </c>
      <c r="D246" s="7" t="s">
        <v>320</v>
      </c>
      <c r="E246" s="17"/>
      <c r="F246" s="8"/>
      <c r="G246" s="12">
        <f>SUM(G248:G260)</f>
        <v>339920.84</v>
      </c>
    </row>
    <row r="248" spans="1:7">
      <c r="A248" s="9" t="s">
        <v>321</v>
      </c>
      <c r="B248" s="9" t="s">
        <v>19</v>
      </c>
      <c r="C248" t="s">
        <v>20</v>
      </c>
      <c r="D248" t="s">
        <v>21</v>
      </c>
      <c r="E248" s="18">
        <v>160</v>
      </c>
      <c r="F248" s="2">
        <v>3.33</v>
      </c>
      <c r="G248" s="13">
        <f t="shared" ref="G248:G260" si="17">E248*F248</f>
        <v>532.79999999999995</v>
      </c>
    </row>
    <row r="249" spans="1:7">
      <c r="A249" s="9" t="s">
        <v>322</v>
      </c>
      <c r="B249" s="9" t="s">
        <v>58</v>
      </c>
      <c r="C249" t="s">
        <v>59</v>
      </c>
      <c r="D249" t="s">
        <v>60</v>
      </c>
      <c r="E249" s="18">
        <v>2792.72</v>
      </c>
      <c r="F249" s="2">
        <v>14.63</v>
      </c>
      <c r="G249" s="13">
        <f t="shared" si="17"/>
        <v>40857.49</v>
      </c>
    </row>
    <row r="250" spans="1:7">
      <c r="A250" s="9" t="s">
        <v>323</v>
      </c>
      <c r="B250" s="9" t="s">
        <v>23</v>
      </c>
      <c r="C250" t="s">
        <v>24</v>
      </c>
      <c r="D250" t="s">
        <v>25</v>
      </c>
      <c r="E250" s="18">
        <v>9872.6200000000008</v>
      </c>
      <c r="F250" s="2">
        <v>10.68</v>
      </c>
      <c r="G250" s="13">
        <f t="shared" si="17"/>
        <v>105439.58</v>
      </c>
    </row>
    <row r="251" spans="1:7">
      <c r="A251" s="9" t="s">
        <v>324</v>
      </c>
      <c r="B251" s="9" t="s">
        <v>27</v>
      </c>
      <c r="C251" t="s">
        <v>24</v>
      </c>
      <c r="D251" t="s">
        <v>28</v>
      </c>
      <c r="E251" s="18">
        <v>2314.92</v>
      </c>
      <c r="F251" s="2">
        <v>49.51</v>
      </c>
      <c r="G251" s="13">
        <f t="shared" si="17"/>
        <v>114611.69</v>
      </c>
    </row>
    <row r="252" spans="1:7">
      <c r="A252" s="9" t="s">
        <v>325</v>
      </c>
      <c r="B252" s="9" t="s">
        <v>30</v>
      </c>
      <c r="C252" t="s">
        <v>20</v>
      </c>
      <c r="D252" t="s">
        <v>31</v>
      </c>
      <c r="E252" s="18">
        <v>288</v>
      </c>
      <c r="F252" s="2">
        <v>88.54</v>
      </c>
      <c r="G252" s="13">
        <f t="shared" si="17"/>
        <v>25499.52</v>
      </c>
    </row>
    <row r="253" spans="1:7">
      <c r="A253" s="9" t="s">
        <v>326</v>
      </c>
      <c r="B253" s="9" t="s">
        <v>65</v>
      </c>
      <c r="C253" t="s">
        <v>24</v>
      </c>
      <c r="D253" t="s">
        <v>66</v>
      </c>
      <c r="E253" s="18">
        <v>646.17999999999995</v>
      </c>
      <c r="F253" s="2">
        <v>9.0299999999999994</v>
      </c>
      <c r="G253" s="13">
        <f t="shared" si="17"/>
        <v>5835.01</v>
      </c>
    </row>
    <row r="254" spans="1:7">
      <c r="A254" s="9" t="s">
        <v>327</v>
      </c>
      <c r="B254" s="9" t="s">
        <v>68</v>
      </c>
      <c r="C254" t="s">
        <v>24</v>
      </c>
      <c r="D254" t="s">
        <v>69</v>
      </c>
      <c r="E254" s="18">
        <v>2153.92</v>
      </c>
      <c r="F254" s="2">
        <v>10.18</v>
      </c>
      <c r="G254" s="13">
        <f t="shared" si="17"/>
        <v>21926.91</v>
      </c>
    </row>
    <row r="255" spans="1:7">
      <c r="A255" s="9" t="s">
        <v>328</v>
      </c>
      <c r="B255" s="9" t="s">
        <v>71</v>
      </c>
      <c r="C255" t="s">
        <v>59</v>
      </c>
      <c r="D255" t="s">
        <v>72</v>
      </c>
      <c r="E255" s="18">
        <v>646.17999999999995</v>
      </c>
      <c r="F255" s="2">
        <v>2.7</v>
      </c>
      <c r="G255" s="13">
        <f t="shared" si="17"/>
        <v>1744.69</v>
      </c>
    </row>
    <row r="256" spans="1:7">
      <c r="A256" s="9" t="s">
        <v>329</v>
      </c>
      <c r="B256" s="9" t="s">
        <v>74</v>
      </c>
      <c r="C256" t="s">
        <v>24</v>
      </c>
      <c r="D256" t="s">
        <v>75</v>
      </c>
      <c r="E256" s="18">
        <v>2153.92</v>
      </c>
      <c r="F256" s="2">
        <v>0.74</v>
      </c>
      <c r="G256" s="13">
        <f t="shared" si="17"/>
        <v>1593.9</v>
      </c>
    </row>
    <row r="257" spans="1:7">
      <c r="A257" s="9" t="s">
        <v>330</v>
      </c>
      <c r="B257" s="9" t="s">
        <v>77</v>
      </c>
      <c r="C257" t="s">
        <v>24</v>
      </c>
      <c r="D257" t="s">
        <v>78</v>
      </c>
      <c r="E257" s="18">
        <v>2153.92</v>
      </c>
      <c r="F257" s="2">
        <v>0.14000000000000001</v>
      </c>
      <c r="G257" s="13">
        <f t="shared" si="17"/>
        <v>301.55</v>
      </c>
    </row>
    <row r="258" spans="1:7">
      <c r="A258" s="9" t="s">
        <v>331</v>
      </c>
      <c r="B258" s="9" t="s">
        <v>83</v>
      </c>
      <c r="C258" t="s">
        <v>84</v>
      </c>
      <c r="D258" t="s">
        <v>85</v>
      </c>
      <c r="E258" s="18">
        <v>90</v>
      </c>
      <c r="F258" s="2">
        <v>51.65</v>
      </c>
      <c r="G258" s="13">
        <f t="shared" si="17"/>
        <v>4648.5</v>
      </c>
    </row>
    <row r="259" spans="1:7">
      <c r="A259" s="9" t="s">
        <v>332</v>
      </c>
      <c r="B259" s="9" t="s">
        <v>45</v>
      </c>
      <c r="C259" t="s">
        <v>20</v>
      </c>
      <c r="D259" t="s">
        <v>46</v>
      </c>
      <c r="E259" s="18">
        <v>690</v>
      </c>
      <c r="F259" s="2">
        <v>13.08</v>
      </c>
      <c r="G259" s="13">
        <f t="shared" si="17"/>
        <v>9025.2000000000007</v>
      </c>
    </row>
    <row r="260" spans="1:7">
      <c r="A260" s="9" t="s">
        <v>333</v>
      </c>
      <c r="B260" s="9" t="s">
        <v>48</v>
      </c>
      <c r="C260" t="s">
        <v>20</v>
      </c>
      <c r="D260" t="s">
        <v>49</v>
      </c>
      <c r="E260" s="18">
        <v>160</v>
      </c>
      <c r="F260" s="2">
        <v>49.4</v>
      </c>
      <c r="G260" s="13">
        <f t="shared" si="17"/>
        <v>7904</v>
      </c>
    </row>
    <row r="262" spans="1:7" s="7" customFormat="1" ht="13.15">
      <c r="A262" s="14" t="s">
        <v>334</v>
      </c>
      <c r="B262" s="14" t="s">
        <v>335</v>
      </c>
      <c r="D262" s="7" t="s">
        <v>336</v>
      </c>
      <c r="E262" s="17"/>
      <c r="F262" s="8"/>
      <c r="G262" s="12">
        <f>SUM(G264:G282)</f>
        <v>808474.36</v>
      </c>
    </row>
    <row r="264" spans="1:7">
      <c r="A264" s="9" t="s">
        <v>337</v>
      </c>
      <c r="B264" s="9" t="s">
        <v>19</v>
      </c>
      <c r="C264" t="s">
        <v>20</v>
      </c>
      <c r="D264" t="s">
        <v>21</v>
      </c>
      <c r="E264" s="18">
        <v>470</v>
      </c>
      <c r="F264" s="2">
        <v>3.33</v>
      </c>
      <c r="G264" s="13">
        <f t="shared" ref="G264:G282" si="18">E264*F264</f>
        <v>1565.1</v>
      </c>
    </row>
    <row r="265" spans="1:7">
      <c r="A265" s="9" t="s">
        <v>338</v>
      </c>
      <c r="B265" s="9" t="s">
        <v>283</v>
      </c>
      <c r="C265" t="s">
        <v>59</v>
      </c>
      <c r="D265" t="s">
        <v>284</v>
      </c>
      <c r="E265" s="18">
        <v>3639.01</v>
      </c>
      <c r="F265" s="2">
        <v>7.94</v>
      </c>
      <c r="G265" s="13">
        <f t="shared" si="18"/>
        <v>28893.74</v>
      </c>
    </row>
    <row r="266" spans="1:7">
      <c r="A266" s="9" t="s">
        <v>339</v>
      </c>
      <c r="B266" s="9" t="s">
        <v>290</v>
      </c>
      <c r="C266" t="s">
        <v>59</v>
      </c>
      <c r="D266" t="s">
        <v>291</v>
      </c>
      <c r="E266" s="18">
        <v>226.86</v>
      </c>
      <c r="F266" s="2">
        <v>11.47</v>
      </c>
      <c r="G266" s="13">
        <f t="shared" si="18"/>
        <v>2602.08</v>
      </c>
    </row>
    <row r="267" spans="1:7">
      <c r="A267" s="9" t="s">
        <v>340</v>
      </c>
      <c r="B267" s="9" t="s">
        <v>27</v>
      </c>
      <c r="C267" t="s">
        <v>24</v>
      </c>
      <c r="D267" t="s">
        <v>28</v>
      </c>
      <c r="E267" s="18">
        <v>10402.700000000001</v>
      </c>
      <c r="F267" s="2">
        <v>49.51</v>
      </c>
      <c r="G267" s="13">
        <f t="shared" si="18"/>
        <v>515037.68</v>
      </c>
    </row>
    <row r="268" spans="1:7">
      <c r="A268" s="9" t="s">
        <v>341</v>
      </c>
      <c r="B268" s="9" t="s">
        <v>342</v>
      </c>
      <c r="C268" t="s">
        <v>59</v>
      </c>
      <c r="D268" t="s">
        <v>343</v>
      </c>
      <c r="E268" s="18">
        <v>1354.88</v>
      </c>
      <c r="F268" s="2">
        <v>25.09</v>
      </c>
      <c r="G268" s="13">
        <f t="shared" si="18"/>
        <v>33993.94</v>
      </c>
    </row>
    <row r="269" spans="1:7">
      <c r="A269" s="9" t="s">
        <v>344</v>
      </c>
      <c r="B269" s="9" t="s">
        <v>295</v>
      </c>
      <c r="C269" t="s">
        <v>59</v>
      </c>
      <c r="D269" t="s">
        <v>296</v>
      </c>
      <c r="E269" s="18">
        <v>155.04</v>
      </c>
      <c r="F269" s="2">
        <v>63.24</v>
      </c>
      <c r="G269" s="13">
        <f t="shared" si="18"/>
        <v>9804.73</v>
      </c>
    </row>
    <row r="270" spans="1:7">
      <c r="A270" s="9" t="s">
        <v>345</v>
      </c>
      <c r="B270" s="9" t="s">
        <v>298</v>
      </c>
      <c r="C270" t="s">
        <v>59</v>
      </c>
      <c r="D270" t="s">
        <v>299</v>
      </c>
      <c r="E270" s="18">
        <v>124.26</v>
      </c>
      <c r="F270" s="2">
        <v>29.42</v>
      </c>
      <c r="G270" s="13">
        <f t="shared" si="18"/>
        <v>3655.73</v>
      </c>
    </row>
    <row r="271" spans="1:7">
      <c r="A271" s="9" t="s">
        <v>346</v>
      </c>
      <c r="B271" s="9" t="s">
        <v>301</v>
      </c>
      <c r="C271" t="s">
        <v>59</v>
      </c>
      <c r="D271" t="s">
        <v>302</v>
      </c>
      <c r="E271" s="18">
        <v>1634.18</v>
      </c>
      <c r="F271" s="2">
        <v>9.01</v>
      </c>
      <c r="G271" s="13">
        <f t="shared" si="18"/>
        <v>14723.96</v>
      </c>
    </row>
    <row r="272" spans="1:7">
      <c r="A272" s="9" t="s">
        <v>347</v>
      </c>
      <c r="B272" s="9" t="s">
        <v>304</v>
      </c>
      <c r="C272" t="s">
        <v>59</v>
      </c>
      <c r="D272" t="s">
        <v>305</v>
      </c>
      <c r="E272" s="18">
        <v>26146.880000000001</v>
      </c>
      <c r="F272" s="2">
        <v>0.36</v>
      </c>
      <c r="G272" s="13">
        <f t="shared" si="18"/>
        <v>9412.8799999999992</v>
      </c>
    </row>
    <row r="273" spans="1:7">
      <c r="A273" s="9" t="s">
        <v>348</v>
      </c>
      <c r="B273" s="9" t="s">
        <v>349</v>
      </c>
      <c r="C273" t="s">
        <v>24</v>
      </c>
      <c r="D273" t="s">
        <v>350</v>
      </c>
      <c r="E273" s="18">
        <v>1005.21</v>
      </c>
      <c r="F273" s="2">
        <v>3.38</v>
      </c>
      <c r="G273" s="13">
        <f t="shared" si="18"/>
        <v>3397.61</v>
      </c>
    </row>
    <row r="274" spans="1:7">
      <c r="A274" s="9" t="s">
        <v>351</v>
      </c>
      <c r="B274" s="9" t="s">
        <v>65</v>
      </c>
      <c r="C274" t="s">
        <v>24</v>
      </c>
      <c r="D274" t="s">
        <v>66</v>
      </c>
      <c r="E274" s="18">
        <v>3120.81</v>
      </c>
      <c r="F274" s="2">
        <v>9.0299999999999994</v>
      </c>
      <c r="G274" s="13">
        <f t="shared" si="18"/>
        <v>28180.91</v>
      </c>
    </row>
    <row r="275" spans="1:7">
      <c r="A275" s="9" t="s">
        <v>352</v>
      </c>
      <c r="B275" s="9" t="s">
        <v>68</v>
      </c>
      <c r="C275" t="s">
        <v>24</v>
      </c>
      <c r="D275" t="s">
        <v>69</v>
      </c>
      <c r="E275" s="18">
        <v>10402.700000000001</v>
      </c>
      <c r="F275" s="2">
        <v>10.18</v>
      </c>
      <c r="G275" s="13">
        <f t="shared" si="18"/>
        <v>105899.49</v>
      </c>
    </row>
    <row r="276" spans="1:7">
      <c r="A276" s="9" t="s">
        <v>353</v>
      </c>
      <c r="B276" s="9" t="s">
        <v>71</v>
      </c>
      <c r="C276" t="s">
        <v>59</v>
      </c>
      <c r="D276" t="s">
        <v>72</v>
      </c>
      <c r="E276" s="18">
        <v>3120.81</v>
      </c>
      <c r="F276" s="2">
        <v>2.7</v>
      </c>
      <c r="G276" s="13">
        <f t="shared" si="18"/>
        <v>8426.19</v>
      </c>
    </row>
    <row r="277" spans="1:7">
      <c r="A277" s="9" t="s">
        <v>354</v>
      </c>
      <c r="B277" s="9" t="s">
        <v>74</v>
      </c>
      <c r="C277" t="s">
        <v>24</v>
      </c>
      <c r="D277" t="s">
        <v>75</v>
      </c>
      <c r="E277" s="18">
        <v>10402.700000000001</v>
      </c>
      <c r="F277" s="2">
        <v>0.74</v>
      </c>
      <c r="G277" s="13">
        <f t="shared" si="18"/>
        <v>7698</v>
      </c>
    </row>
    <row r="278" spans="1:7">
      <c r="A278" s="9" t="s">
        <v>355</v>
      </c>
      <c r="B278" s="9" t="s">
        <v>77</v>
      </c>
      <c r="C278" t="s">
        <v>24</v>
      </c>
      <c r="D278" t="s">
        <v>78</v>
      </c>
      <c r="E278" s="18">
        <v>10402.700000000001</v>
      </c>
      <c r="F278" s="2">
        <v>0.14000000000000001</v>
      </c>
      <c r="G278" s="13">
        <f t="shared" si="18"/>
        <v>1456.38</v>
      </c>
    </row>
    <row r="279" spans="1:7">
      <c r="A279" s="9" t="s">
        <v>356</v>
      </c>
      <c r="B279" s="9" t="s">
        <v>83</v>
      </c>
      <c r="C279" t="s">
        <v>84</v>
      </c>
      <c r="D279" t="s">
        <v>85</v>
      </c>
      <c r="E279" s="18">
        <v>5</v>
      </c>
      <c r="F279" s="2">
        <v>51.65</v>
      </c>
      <c r="G279" s="13">
        <f t="shared" si="18"/>
        <v>258.25</v>
      </c>
    </row>
    <row r="280" spans="1:7">
      <c r="A280" s="9" t="s">
        <v>357</v>
      </c>
      <c r="B280" s="9" t="s">
        <v>39</v>
      </c>
      <c r="C280" t="s">
        <v>20</v>
      </c>
      <c r="D280" t="s">
        <v>40</v>
      </c>
      <c r="E280" s="18">
        <v>39.159999999999997</v>
      </c>
      <c r="F280" s="2">
        <v>54.65</v>
      </c>
      <c r="G280" s="13">
        <f t="shared" si="18"/>
        <v>2140.09</v>
      </c>
    </row>
    <row r="281" spans="1:7">
      <c r="A281" s="9" t="s">
        <v>358</v>
      </c>
      <c r="B281" s="9" t="s">
        <v>45</v>
      </c>
      <c r="C281" t="s">
        <v>20</v>
      </c>
      <c r="D281" t="s">
        <v>46</v>
      </c>
      <c r="E281" s="18">
        <v>620</v>
      </c>
      <c r="F281" s="2">
        <v>13.08</v>
      </c>
      <c r="G281" s="13">
        <f t="shared" si="18"/>
        <v>8109.6</v>
      </c>
    </row>
    <row r="282" spans="1:7">
      <c r="A282" s="9" t="s">
        <v>359</v>
      </c>
      <c r="B282" s="9" t="s">
        <v>48</v>
      </c>
      <c r="C282" t="s">
        <v>20</v>
      </c>
      <c r="D282" t="s">
        <v>49</v>
      </c>
      <c r="E282" s="18">
        <v>470</v>
      </c>
      <c r="F282" s="2">
        <v>49.4</v>
      </c>
      <c r="G282" s="13">
        <f t="shared" si="18"/>
        <v>23218</v>
      </c>
    </row>
    <row r="284" spans="1:7" s="7" customFormat="1" ht="13.15">
      <c r="A284" s="14" t="s">
        <v>360</v>
      </c>
      <c r="B284" s="14" t="s">
        <v>361</v>
      </c>
      <c r="D284" s="7" t="s">
        <v>362</v>
      </c>
      <c r="E284" s="17"/>
      <c r="F284" s="8"/>
      <c r="G284" s="12">
        <f>SUM(G286:G291)</f>
        <v>898907.35</v>
      </c>
    </row>
    <row r="286" spans="1:7">
      <c r="A286" s="9" t="s">
        <v>363</v>
      </c>
      <c r="B286" s="9" t="s">
        <v>19</v>
      </c>
      <c r="C286" t="s">
        <v>20</v>
      </c>
      <c r="D286" t="s">
        <v>21</v>
      </c>
      <c r="E286" s="18">
        <v>880</v>
      </c>
      <c r="F286" s="2">
        <v>3.33</v>
      </c>
      <c r="G286" s="13">
        <f t="shared" ref="G286:G291" si="19">E286*F286</f>
        <v>2930.4</v>
      </c>
    </row>
    <row r="287" spans="1:7">
      <c r="A287" s="9" t="s">
        <v>364</v>
      </c>
      <c r="B287" s="9" t="s">
        <v>80</v>
      </c>
      <c r="C287" t="s">
        <v>24</v>
      </c>
      <c r="D287" t="s">
        <v>81</v>
      </c>
      <c r="E287" s="18">
        <v>2202.69</v>
      </c>
      <c r="F287" s="2">
        <v>2.4700000000000002</v>
      </c>
      <c r="G287" s="13">
        <f t="shared" si="19"/>
        <v>5440.64</v>
      </c>
    </row>
    <row r="288" spans="1:7">
      <c r="A288" s="9" t="s">
        <v>365</v>
      </c>
      <c r="B288" s="9" t="s">
        <v>27</v>
      </c>
      <c r="C288" t="s">
        <v>24</v>
      </c>
      <c r="D288" t="s">
        <v>28</v>
      </c>
      <c r="E288" s="18">
        <v>13363.17</v>
      </c>
      <c r="F288" s="2">
        <v>49.51</v>
      </c>
      <c r="G288" s="13">
        <f t="shared" si="19"/>
        <v>661610.55000000005</v>
      </c>
    </row>
    <row r="289" spans="1:7">
      <c r="A289" s="9" t="s">
        <v>366</v>
      </c>
      <c r="B289" s="9" t="s">
        <v>30</v>
      </c>
      <c r="C289" t="s">
        <v>20</v>
      </c>
      <c r="D289" t="s">
        <v>31</v>
      </c>
      <c r="E289" s="18">
        <v>1644</v>
      </c>
      <c r="F289" s="2">
        <v>88.54</v>
      </c>
      <c r="G289" s="13">
        <f t="shared" si="19"/>
        <v>145559.76</v>
      </c>
    </row>
    <row r="290" spans="1:7">
      <c r="A290" s="9" t="s">
        <v>367</v>
      </c>
      <c r="B290" s="9" t="s">
        <v>45</v>
      </c>
      <c r="C290" t="s">
        <v>20</v>
      </c>
      <c r="D290" t="s">
        <v>46</v>
      </c>
      <c r="E290" s="18">
        <v>3050</v>
      </c>
      <c r="F290" s="2">
        <v>13.08</v>
      </c>
      <c r="G290" s="13">
        <f t="shared" si="19"/>
        <v>39894</v>
      </c>
    </row>
    <row r="291" spans="1:7">
      <c r="A291" s="9" t="s">
        <v>368</v>
      </c>
      <c r="B291" s="9" t="s">
        <v>48</v>
      </c>
      <c r="C291" t="s">
        <v>20</v>
      </c>
      <c r="D291" t="s">
        <v>49</v>
      </c>
      <c r="E291" s="18">
        <v>880</v>
      </c>
      <c r="F291" s="2">
        <v>49.4</v>
      </c>
      <c r="G291" s="13">
        <f t="shared" si="19"/>
        <v>43472</v>
      </c>
    </row>
    <row r="293" spans="1:7" s="7" customFormat="1" ht="13.15">
      <c r="A293" s="14" t="s">
        <v>369</v>
      </c>
      <c r="B293" s="14" t="s">
        <v>370</v>
      </c>
      <c r="D293" s="7" t="s">
        <v>371</v>
      </c>
      <c r="E293" s="17"/>
      <c r="F293" s="8"/>
      <c r="G293" s="12">
        <f>SUM(G295:G315)</f>
        <v>171891.48</v>
      </c>
    </row>
    <row r="295" spans="1:7">
      <c r="A295" s="9" t="s">
        <v>372</v>
      </c>
      <c r="B295" s="9" t="s">
        <v>19</v>
      </c>
      <c r="C295" t="s">
        <v>20</v>
      </c>
      <c r="D295" t="s">
        <v>21</v>
      </c>
      <c r="E295" s="18">
        <v>40</v>
      </c>
      <c r="F295" s="2">
        <v>3.33</v>
      </c>
      <c r="G295" s="13">
        <f t="shared" ref="G295:G315" si="20">E295*F295</f>
        <v>133.19999999999999</v>
      </c>
    </row>
    <row r="296" spans="1:7">
      <c r="A296" s="9" t="s">
        <v>373</v>
      </c>
      <c r="B296" s="9" t="s">
        <v>290</v>
      </c>
      <c r="C296" t="s">
        <v>59</v>
      </c>
      <c r="D296" t="s">
        <v>291</v>
      </c>
      <c r="E296" s="18">
        <v>282.60000000000002</v>
      </c>
      <c r="F296" s="2">
        <v>11.47</v>
      </c>
      <c r="G296" s="13">
        <f t="shared" si="20"/>
        <v>3241.42</v>
      </c>
    </row>
    <row r="297" spans="1:7">
      <c r="A297" s="9" t="s">
        <v>374</v>
      </c>
      <c r="B297" s="9" t="s">
        <v>27</v>
      </c>
      <c r="C297" t="s">
        <v>24</v>
      </c>
      <c r="D297" t="s">
        <v>28</v>
      </c>
      <c r="E297" s="18">
        <v>331.4</v>
      </c>
      <c r="F297" s="2">
        <v>49.51</v>
      </c>
      <c r="G297" s="13">
        <f t="shared" si="20"/>
        <v>16407.61</v>
      </c>
    </row>
    <row r="298" spans="1:7">
      <c r="A298" s="9" t="s">
        <v>375</v>
      </c>
      <c r="B298" s="9" t="s">
        <v>295</v>
      </c>
      <c r="C298" t="s">
        <v>59</v>
      </c>
      <c r="D298" t="s">
        <v>296</v>
      </c>
      <c r="E298" s="18">
        <v>111</v>
      </c>
      <c r="F298" s="2">
        <v>63.24</v>
      </c>
      <c r="G298" s="13">
        <f t="shared" si="20"/>
        <v>7019.64</v>
      </c>
    </row>
    <row r="299" spans="1:7">
      <c r="A299" s="9" t="s">
        <v>376</v>
      </c>
      <c r="B299" s="9" t="s">
        <v>298</v>
      </c>
      <c r="C299" t="s">
        <v>59</v>
      </c>
      <c r="D299" t="s">
        <v>299</v>
      </c>
      <c r="E299" s="18">
        <v>135</v>
      </c>
      <c r="F299" s="2">
        <v>29.42</v>
      </c>
      <c r="G299" s="13">
        <f t="shared" si="20"/>
        <v>3971.7</v>
      </c>
    </row>
    <row r="300" spans="1:7">
      <c r="A300" s="9" t="s">
        <v>377</v>
      </c>
      <c r="B300" s="9" t="s">
        <v>301</v>
      </c>
      <c r="C300" t="s">
        <v>59</v>
      </c>
      <c r="D300" t="s">
        <v>302</v>
      </c>
      <c r="E300" s="18">
        <v>246</v>
      </c>
      <c r="F300" s="2">
        <v>9.01</v>
      </c>
      <c r="G300" s="13">
        <f t="shared" si="20"/>
        <v>2216.46</v>
      </c>
    </row>
    <row r="301" spans="1:7">
      <c r="A301" s="9" t="s">
        <v>378</v>
      </c>
      <c r="B301" s="9" t="s">
        <v>304</v>
      </c>
      <c r="C301" t="s">
        <v>59</v>
      </c>
      <c r="D301" t="s">
        <v>305</v>
      </c>
      <c r="E301" s="18">
        <v>2214</v>
      </c>
      <c r="F301" s="2">
        <v>0.36</v>
      </c>
      <c r="G301" s="13">
        <f t="shared" si="20"/>
        <v>797.04</v>
      </c>
    </row>
    <row r="302" spans="1:7">
      <c r="A302" s="9" t="s">
        <v>379</v>
      </c>
      <c r="B302" s="9" t="s">
        <v>380</v>
      </c>
      <c r="C302" t="s">
        <v>59</v>
      </c>
      <c r="D302" t="s">
        <v>381</v>
      </c>
      <c r="E302" s="18">
        <v>82.2</v>
      </c>
      <c r="F302" s="2">
        <v>14.19</v>
      </c>
      <c r="G302" s="13">
        <f t="shared" si="20"/>
        <v>1166.42</v>
      </c>
    </row>
    <row r="303" spans="1:7">
      <c r="A303" s="9" t="s">
        <v>382</v>
      </c>
      <c r="B303" s="9" t="s">
        <v>30</v>
      </c>
      <c r="C303" t="s">
        <v>20</v>
      </c>
      <c r="D303" t="s">
        <v>31</v>
      </c>
      <c r="E303" s="18">
        <v>42</v>
      </c>
      <c r="F303" s="2">
        <v>88.54</v>
      </c>
      <c r="G303" s="13">
        <f t="shared" si="20"/>
        <v>3718.68</v>
      </c>
    </row>
    <row r="304" spans="1:7">
      <c r="A304" s="9" t="s">
        <v>383</v>
      </c>
      <c r="B304" s="9" t="s">
        <v>349</v>
      </c>
      <c r="C304" t="s">
        <v>24</v>
      </c>
      <c r="D304" t="s">
        <v>350</v>
      </c>
      <c r="E304" s="18">
        <v>174</v>
      </c>
      <c r="F304" s="2">
        <v>3.38</v>
      </c>
      <c r="G304" s="13">
        <f t="shared" si="20"/>
        <v>588.12</v>
      </c>
    </row>
    <row r="305" spans="1:7">
      <c r="A305" s="9" t="s">
        <v>384</v>
      </c>
      <c r="B305" s="9" t="s">
        <v>385</v>
      </c>
      <c r="C305" t="s">
        <v>20</v>
      </c>
      <c r="D305" t="s">
        <v>386</v>
      </c>
      <c r="E305" s="18">
        <v>6.93</v>
      </c>
      <c r="F305" s="2">
        <v>12.3</v>
      </c>
      <c r="G305" s="13">
        <f t="shared" si="20"/>
        <v>85.24</v>
      </c>
    </row>
    <row r="306" spans="1:7">
      <c r="A306" s="9" t="s">
        <v>387</v>
      </c>
      <c r="B306" s="9" t="s">
        <v>388</v>
      </c>
      <c r="C306" t="s">
        <v>20</v>
      </c>
      <c r="D306" t="s">
        <v>389</v>
      </c>
      <c r="E306" s="18">
        <v>62.25</v>
      </c>
      <c r="F306" s="2">
        <v>15.77</v>
      </c>
      <c r="G306" s="13">
        <f t="shared" si="20"/>
        <v>981.68</v>
      </c>
    </row>
    <row r="307" spans="1:7">
      <c r="A307" s="9" t="s">
        <v>390</v>
      </c>
      <c r="B307" s="9" t="s">
        <v>65</v>
      </c>
      <c r="C307" t="s">
        <v>24</v>
      </c>
      <c r="D307" t="s">
        <v>66</v>
      </c>
      <c r="E307" s="18">
        <v>2492.86</v>
      </c>
      <c r="F307" s="2">
        <v>9.0299999999999994</v>
      </c>
      <c r="G307" s="13">
        <f t="shared" si="20"/>
        <v>22510.53</v>
      </c>
    </row>
    <row r="308" spans="1:7">
      <c r="A308" s="9" t="s">
        <v>391</v>
      </c>
      <c r="B308" s="9" t="s">
        <v>68</v>
      </c>
      <c r="C308" t="s">
        <v>24</v>
      </c>
      <c r="D308" t="s">
        <v>69</v>
      </c>
      <c r="E308" s="18">
        <v>8309.5400000000009</v>
      </c>
      <c r="F308" s="2">
        <v>10.18</v>
      </c>
      <c r="G308" s="13">
        <f t="shared" si="20"/>
        <v>84591.12</v>
      </c>
    </row>
    <row r="309" spans="1:7">
      <c r="A309" s="9" t="s">
        <v>392</v>
      </c>
      <c r="B309" s="9" t="s">
        <v>71</v>
      </c>
      <c r="C309" t="s">
        <v>59</v>
      </c>
      <c r="D309" t="s">
        <v>72</v>
      </c>
      <c r="E309" s="18">
        <v>2492.86</v>
      </c>
      <c r="F309" s="2">
        <v>2.7</v>
      </c>
      <c r="G309" s="13">
        <f t="shared" si="20"/>
        <v>6730.72</v>
      </c>
    </row>
    <row r="310" spans="1:7">
      <c r="A310" s="9" t="s">
        <v>393</v>
      </c>
      <c r="B310" s="9" t="s">
        <v>74</v>
      </c>
      <c r="C310" t="s">
        <v>24</v>
      </c>
      <c r="D310" t="s">
        <v>75</v>
      </c>
      <c r="E310" s="18">
        <v>8309.5400000000009</v>
      </c>
      <c r="F310" s="2">
        <v>0.74</v>
      </c>
      <c r="G310" s="13">
        <f t="shared" si="20"/>
        <v>6149.06</v>
      </c>
    </row>
    <row r="311" spans="1:7">
      <c r="A311" s="9" t="s">
        <v>394</v>
      </c>
      <c r="B311" s="9" t="s">
        <v>77</v>
      </c>
      <c r="C311" t="s">
        <v>24</v>
      </c>
      <c r="D311" t="s">
        <v>78</v>
      </c>
      <c r="E311" s="18">
        <v>8309.5400000000009</v>
      </c>
      <c r="F311" s="2">
        <v>0.14000000000000001</v>
      </c>
      <c r="G311" s="13">
        <f t="shared" si="20"/>
        <v>1163.3399999999999</v>
      </c>
    </row>
    <row r="312" spans="1:7">
      <c r="A312" s="9" t="s">
        <v>395</v>
      </c>
      <c r="B312" s="9" t="s">
        <v>396</v>
      </c>
      <c r="C312" t="s">
        <v>20</v>
      </c>
      <c r="D312" t="s">
        <v>397</v>
      </c>
      <c r="E312" s="18">
        <v>70</v>
      </c>
      <c r="F312" s="2">
        <v>58.12</v>
      </c>
      <c r="G312" s="13">
        <f t="shared" si="20"/>
        <v>4068.4</v>
      </c>
    </row>
    <row r="313" spans="1:7">
      <c r="A313" s="9" t="s">
        <v>398</v>
      </c>
      <c r="B313" s="9" t="s">
        <v>83</v>
      </c>
      <c r="C313" t="s">
        <v>84</v>
      </c>
      <c r="D313" t="s">
        <v>85</v>
      </c>
      <c r="E313" s="18">
        <v>10</v>
      </c>
      <c r="F313" s="2">
        <v>51.65</v>
      </c>
      <c r="G313" s="13">
        <f t="shared" si="20"/>
        <v>516.5</v>
      </c>
    </row>
    <row r="314" spans="1:7">
      <c r="A314" s="9" t="s">
        <v>399</v>
      </c>
      <c r="B314" s="9" t="s">
        <v>45</v>
      </c>
      <c r="C314" t="s">
        <v>20</v>
      </c>
      <c r="D314" t="s">
        <v>46</v>
      </c>
      <c r="E314" s="18">
        <v>295</v>
      </c>
      <c r="F314" s="2">
        <v>13.08</v>
      </c>
      <c r="G314" s="13">
        <f t="shared" si="20"/>
        <v>3858.6</v>
      </c>
    </row>
    <row r="315" spans="1:7">
      <c r="A315" s="9" t="s">
        <v>400</v>
      </c>
      <c r="B315" s="9" t="s">
        <v>48</v>
      </c>
      <c r="C315" t="s">
        <v>20</v>
      </c>
      <c r="D315" t="s">
        <v>49</v>
      </c>
      <c r="E315" s="18">
        <v>40</v>
      </c>
      <c r="F315" s="2">
        <v>49.4</v>
      </c>
      <c r="G315" s="13">
        <f t="shared" si="20"/>
        <v>1976</v>
      </c>
    </row>
    <row r="317" spans="1:7" s="7" customFormat="1" ht="13.15">
      <c r="A317" s="14" t="s">
        <v>401</v>
      </c>
      <c r="B317" s="14" t="s">
        <v>402</v>
      </c>
      <c r="D317" s="7" t="s">
        <v>403</v>
      </c>
      <c r="E317" s="17"/>
      <c r="F317" s="8"/>
      <c r="G317" s="12">
        <f>SUM(G319:G337)</f>
        <v>96483.67</v>
      </c>
    </row>
    <row r="319" spans="1:7">
      <c r="A319" s="9" t="s">
        <v>404</v>
      </c>
      <c r="B319" s="9" t="s">
        <v>19</v>
      </c>
      <c r="C319" t="s">
        <v>20</v>
      </c>
      <c r="D319" t="s">
        <v>21</v>
      </c>
      <c r="E319" s="18">
        <v>20</v>
      </c>
      <c r="F319" s="2">
        <v>3.33</v>
      </c>
      <c r="G319" s="13">
        <f t="shared" ref="G319:G337" si="21">E319*F319</f>
        <v>66.599999999999994</v>
      </c>
    </row>
    <row r="320" spans="1:7">
      <c r="A320" s="9" t="s">
        <v>405</v>
      </c>
      <c r="B320" s="9" t="s">
        <v>283</v>
      </c>
      <c r="C320" t="s">
        <v>59</v>
      </c>
      <c r="D320" t="s">
        <v>284</v>
      </c>
      <c r="E320" s="18">
        <v>1074.22</v>
      </c>
      <c r="F320" s="2">
        <v>7.94</v>
      </c>
      <c r="G320" s="13">
        <f t="shared" si="21"/>
        <v>8529.31</v>
      </c>
    </row>
    <row r="321" spans="1:7">
      <c r="A321" s="9" t="s">
        <v>406</v>
      </c>
      <c r="B321" s="9" t="s">
        <v>290</v>
      </c>
      <c r="C321" t="s">
        <v>59</v>
      </c>
      <c r="D321" t="s">
        <v>291</v>
      </c>
      <c r="E321" s="18">
        <v>596.79999999999995</v>
      </c>
      <c r="F321" s="2">
        <v>11.47</v>
      </c>
      <c r="G321" s="13">
        <f t="shared" si="21"/>
        <v>6845.3</v>
      </c>
    </row>
    <row r="322" spans="1:7">
      <c r="A322" s="9" t="s">
        <v>407</v>
      </c>
      <c r="B322" s="9" t="s">
        <v>295</v>
      </c>
      <c r="C322" t="s">
        <v>59</v>
      </c>
      <c r="D322" t="s">
        <v>296</v>
      </c>
      <c r="E322" s="18">
        <v>311.2</v>
      </c>
      <c r="F322" s="2">
        <v>63.24</v>
      </c>
      <c r="G322" s="13">
        <f t="shared" si="21"/>
        <v>19680.29</v>
      </c>
    </row>
    <row r="323" spans="1:7">
      <c r="A323" s="9" t="s">
        <v>408</v>
      </c>
      <c r="B323" s="9" t="s">
        <v>298</v>
      </c>
      <c r="C323" t="s">
        <v>59</v>
      </c>
      <c r="D323" t="s">
        <v>299</v>
      </c>
      <c r="E323" s="18">
        <v>365</v>
      </c>
      <c r="F323" s="2">
        <v>29.42</v>
      </c>
      <c r="G323" s="13">
        <f t="shared" si="21"/>
        <v>10738.3</v>
      </c>
    </row>
    <row r="324" spans="1:7">
      <c r="A324" s="9" t="s">
        <v>409</v>
      </c>
      <c r="B324" s="9" t="s">
        <v>301</v>
      </c>
      <c r="C324" t="s">
        <v>59</v>
      </c>
      <c r="D324" t="s">
        <v>302</v>
      </c>
      <c r="E324" s="18">
        <v>676.2</v>
      </c>
      <c r="F324" s="2">
        <v>9.01</v>
      </c>
      <c r="G324" s="13">
        <f t="shared" si="21"/>
        <v>6092.56</v>
      </c>
    </row>
    <row r="325" spans="1:7">
      <c r="A325" s="9" t="s">
        <v>410</v>
      </c>
      <c r="B325" s="9" t="s">
        <v>380</v>
      </c>
      <c r="C325" t="s">
        <v>59</v>
      </c>
      <c r="D325" t="s">
        <v>381</v>
      </c>
      <c r="E325" s="18">
        <v>260.8</v>
      </c>
      <c r="F325" s="2">
        <v>14.19</v>
      </c>
      <c r="G325" s="13">
        <f t="shared" si="21"/>
        <v>3700.75</v>
      </c>
    </row>
    <row r="326" spans="1:7">
      <c r="A326" s="9" t="s">
        <v>411</v>
      </c>
      <c r="B326" s="9" t="s">
        <v>349</v>
      </c>
      <c r="C326" t="s">
        <v>24</v>
      </c>
      <c r="D326" t="s">
        <v>350</v>
      </c>
      <c r="E326" s="18">
        <v>301.92</v>
      </c>
      <c r="F326" s="2">
        <v>3.38</v>
      </c>
      <c r="G326" s="13">
        <f t="shared" si="21"/>
        <v>1020.49</v>
      </c>
    </row>
    <row r="327" spans="1:7">
      <c r="A327" s="9" t="s">
        <v>412</v>
      </c>
      <c r="B327" s="9" t="s">
        <v>385</v>
      </c>
      <c r="C327" t="s">
        <v>20</v>
      </c>
      <c r="D327" t="s">
        <v>386</v>
      </c>
      <c r="E327" s="18">
        <v>14.2</v>
      </c>
      <c r="F327" s="2">
        <v>12.3</v>
      </c>
      <c r="G327" s="13">
        <f t="shared" si="21"/>
        <v>174.66</v>
      </c>
    </row>
    <row r="328" spans="1:7">
      <c r="A328" s="9" t="s">
        <v>413</v>
      </c>
      <c r="B328" s="9" t="s">
        <v>388</v>
      </c>
      <c r="C328" t="s">
        <v>20</v>
      </c>
      <c r="D328" t="s">
        <v>389</v>
      </c>
      <c r="E328" s="18">
        <v>85.63</v>
      </c>
      <c r="F328" s="2">
        <v>15.77</v>
      </c>
      <c r="G328" s="13">
        <f t="shared" si="21"/>
        <v>1350.39</v>
      </c>
    </row>
    <row r="329" spans="1:7">
      <c r="A329" s="9" t="s">
        <v>414</v>
      </c>
      <c r="B329" s="9" t="s">
        <v>65</v>
      </c>
      <c r="C329" t="s">
        <v>24</v>
      </c>
      <c r="D329" t="s">
        <v>66</v>
      </c>
      <c r="E329" s="18">
        <v>556.67999999999995</v>
      </c>
      <c r="F329" s="2">
        <v>9.0299999999999994</v>
      </c>
      <c r="G329" s="13">
        <f t="shared" si="21"/>
        <v>5026.82</v>
      </c>
    </row>
    <row r="330" spans="1:7">
      <c r="A330" s="9" t="s">
        <v>415</v>
      </c>
      <c r="B330" s="9" t="s">
        <v>416</v>
      </c>
      <c r="C330" t="s">
        <v>59</v>
      </c>
      <c r="D330" t="s">
        <v>291</v>
      </c>
      <c r="E330" s="18">
        <v>24.64</v>
      </c>
      <c r="F330" s="2">
        <v>18.75</v>
      </c>
      <c r="G330" s="13">
        <f t="shared" si="21"/>
        <v>462</v>
      </c>
    </row>
    <row r="331" spans="1:7">
      <c r="A331" s="9" t="s">
        <v>417</v>
      </c>
      <c r="B331" s="9" t="s">
        <v>418</v>
      </c>
      <c r="C331" t="s">
        <v>59</v>
      </c>
      <c r="D331" t="s">
        <v>419</v>
      </c>
      <c r="E331" s="18">
        <v>24.64</v>
      </c>
      <c r="F331" s="2">
        <v>15.86</v>
      </c>
      <c r="G331" s="13">
        <f t="shared" si="21"/>
        <v>390.79</v>
      </c>
    </row>
    <row r="332" spans="1:7">
      <c r="A332" s="9" t="s">
        <v>420</v>
      </c>
      <c r="B332" s="9" t="s">
        <v>68</v>
      </c>
      <c r="C332" t="s">
        <v>24</v>
      </c>
      <c r="D332" t="s">
        <v>69</v>
      </c>
      <c r="E332" s="18">
        <v>1855.6</v>
      </c>
      <c r="F332" s="2">
        <v>10.18</v>
      </c>
      <c r="G332" s="13">
        <f t="shared" si="21"/>
        <v>18890.009999999998</v>
      </c>
    </row>
    <row r="333" spans="1:7">
      <c r="A333" s="9" t="s">
        <v>421</v>
      </c>
      <c r="B333" s="9" t="s">
        <v>71</v>
      </c>
      <c r="C333" t="s">
        <v>59</v>
      </c>
      <c r="D333" t="s">
        <v>72</v>
      </c>
      <c r="E333" s="18">
        <v>556.67999999999995</v>
      </c>
      <c r="F333" s="2">
        <v>2.7</v>
      </c>
      <c r="G333" s="13">
        <f t="shared" si="21"/>
        <v>1503.04</v>
      </c>
    </row>
    <row r="334" spans="1:7">
      <c r="A334" s="9" t="s">
        <v>422</v>
      </c>
      <c r="B334" s="9" t="s">
        <v>74</v>
      </c>
      <c r="C334" t="s">
        <v>24</v>
      </c>
      <c r="D334" t="s">
        <v>75</v>
      </c>
      <c r="E334" s="18">
        <v>1855.6</v>
      </c>
      <c r="F334" s="2">
        <v>0.74</v>
      </c>
      <c r="G334" s="13">
        <f t="shared" si="21"/>
        <v>1373.14</v>
      </c>
    </row>
    <row r="335" spans="1:7">
      <c r="A335" s="9" t="s">
        <v>423</v>
      </c>
      <c r="B335" s="9" t="s">
        <v>77</v>
      </c>
      <c r="C335" t="s">
        <v>24</v>
      </c>
      <c r="D335" t="s">
        <v>78</v>
      </c>
      <c r="E335" s="18">
        <v>1855.6</v>
      </c>
      <c r="F335" s="2">
        <v>0.14000000000000001</v>
      </c>
      <c r="G335" s="13">
        <f t="shared" si="21"/>
        <v>259.77999999999997</v>
      </c>
    </row>
    <row r="336" spans="1:7">
      <c r="A336" s="9" t="s">
        <v>424</v>
      </c>
      <c r="B336" s="9" t="s">
        <v>45</v>
      </c>
      <c r="C336" t="s">
        <v>20</v>
      </c>
      <c r="D336" t="s">
        <v>46</v>
      </c>
      <c r="E336" s="18">
        <v>718</v>
      </c>
      <c r="F336" s="2">
        <v>13.08</v>
      </c>
      <c r="G336" s="13">
        <f t="shared" si="21"/>
        <v>9391.44</v>
      </c>
    </row>
    <row r="337" spans="1:7">
      <c r="A337" s="9" t="s">
        <v>425</v>
      </c>
      <c r="B337" s="9" t="s">
        <v>48</v>
      </c>
      <c r="C337" t="s">
        <v>20</v>
      </c>
      <c r="D337" t="s">
        <v>49</v>
      </c>
      <c r="E337" s="18">
        <v>20</v>
      </c>
      <c r="F337" s="2">
        <v>49.4</v>
      </c>
      <c r="G337" s="13">
        <f t="shared" si="21"/>
        <v>988</v>
      </c>
    </row>
    <row r="339" spans="1:7" s="7" customFormat="1" ht="13.15">
      <c r="A339" s="14" t="s">
        <v>426</v>
      </c>
      <c r="B339" s="14" t="s">
        <v>427</v>
      </c>
      <c r="D339" s="7" t="s">
        <v>428</v>
      </c>
      <c r="E339" s="17"/>
      <c r="F339" s="8"/>
      <c r="G339" s="12">
        <f>SUM(G341:G352)</f>
        <v>252903.82</v>
      </c>
    </row>
    <row r="341" spans="1:7">
      <c r="A341" s="9" t="s">
        <v>429</v>
      </c>
      <c r="B341" s="9" t="s">
        <v>19</v>
      </c>
      <c r="C341" t="s">
        <v>20</v>
      </c>
      <c r="D341" t="s">
        <v>21</v>
      </c>
      <c r="E341" s="18">
        <v>20</v>
      </c>
      <c r="F341" s="2">
        <v>3.33</v>
      </c>
      <c r="G341" s="13">
        <f t="shared" ref="G341:G352" si="22">E341*F341</f>
        <v>66.599999999999994</v>
      </c>
    </row>
    <row r="342" spans="1:7">
      <c r="A342" s="9" t="s">
        <v>430</v>
      </c>
      <c r="B342" s="9" t="s">
        <v>55</v>
      </c>
      <c r="C342" t="s">
        <v>20</v>
      </c>
      <c r="D342" t="s">
        <v>56</v>
      </c>
      <c r="E342" s="18">
        <v>348</v>
      </c>
      <c r="F342" s="2">
        <v>5.36</v>
      </c>
      <c r="G342" s="13">
        <f t="shared" si="22"/>
        <v>1865.28</v>
      </c>
    </row>
    <row r="343" spans="1:7">
      <c r="A343" s="9" t="s">
        <v>431</v>
      </c>
      <c r="B343" s="9" t="s">
        <v>432</v>
      </c>
      <c r="C343" t="s">
        <v>59</v>
      </c>
      <c r="D343" t="s">
        <v>433</v>
      </c>
      <c r="E343" s="18">
        <v>1384</v>
      </c>
      <c r="F343" s="2">
        <v>29.35</v>
      </c>
      <c r="G343" s="13">
        <f t="shared" si="22"/>
        <v>40620.400000000001</v>
      </c>
    </row>
    <row r="344" spans="1:7">
      <c r="A344" s="9" t="s">
        <v>434</v>
      </c>
      <c r="B344" s="9" t="s">
        <v>283</v>
      </c>
      <c r="C344" t="s">
        <v>59</v>
      </c>
      <c r="D344" t="s">
        <v>284</v>
      </c>
      <c r="E344" s="18">
        <v>601.14</v>
      </c>
      <c r="F344" s="2">
        <v>7.94</v>
      </c>
      <c r="G344" s="13">
        <f t="shared" si="22"/>
        <v>4773.05</v>
      </c>
    </row>
    <row r="345" spans="1:7">
      <c r="A345" s="9" t="s">
        <v>435</v>
      </c>
      <c r="B345" s="9" t="s">
        <v>298</v>
      </c>
      <c r="C345" t="s">
        <v>59</v>
      </c>
      <c r="D345" t="s">
        <v>299</v>
      </c>
      <c r="E345" s="18">
        <v>1384</v>
      </c>
      <c r="F345" s="2">
        <v>29.42</v>
      </c>
      <c r="G345" s="13">
        <f t="shared" si="22"/>
        <v>40717.279999999999</v>
      </c>
    </row>
    <row r="346" spans="1:7">
      <c r="A346" s="9" t="s">
        <v>436</v>
      </c>
      <c r="B346" s="9" t="s">
        <v>301</v>
      </c>
      <c r="C346" t="s">
        <v>59</v>
      </c>
      <c r="D346" t="s">
        <v>302</v>
      </c>
      <c r="E346" s="18">
        <v>1384</v>
      </c>
      <c r="F346" s="2">
        <v>9.01</v>
      </c>
      <c r="G346" s="13">
        <f t="shared" si="22"/>
        <v>12469.84</v>
      </c>
    </row>
    <row r="347" spans="1:7">
      <c r="A347" s="9" t="s">
        <v>437</v>
      </c>
      <c r="B347" s="9" t="s">
        <v>349</v>
      </c>
      <c r="C347" t="s">
        <v>24</v>
      </c>
      <c r="D347" t="s">
        <v>350</v>
      </c>
      <c r="E347" s="18">
        <v>1656</v>
      </c>
      <c r="F347" s="2">
        <v>3.38</v>
      </c>
      <c r="G347" s="13">
        <f t="shared" si="22"/>
        <v>5597.28</v>
      </c>
    </row>
    <row r="348" spans="1:7">
      <c r="A348" s="9" t="s">
        <v>438</v>
      </c>
      <c r="B348" s="9" t="s">
        <v>290</v>
      </c>
      <c r="C348" t="s">
        <v>59</v>
      </c>
      <c r="D348" t="s">
        <v>291</v>
      </c>
      <c r="E348" s="18">
        <v>1827</v>
      </c>
      <c r="F348" s="2">
        <v>11.47</v>
      </c>
      <c r="G348" s="13">
        <f t="shared" si="22"/>
        <v>20955.689999999999</v>
      </c>
    </row>
    <row r="349" spans="1:7">
      <c r="A349" s="9" t="s">
        <v>439</v>
      </c>
      <c r="B349" s="9" t="s">
        <v>440</v>
      </c>
      <c r="C349" t="s">
        <v>20</v>
      </c>
      <c r="D349" t="s">
        <v>441</v>
      </c>
      <c r="E349" s="18">
        <v>348</v>
      </c>
      <c r="F349" s="2">
        <v>291.42</v>
      </c>
      <c r="G349" s="13">
        <f t="shared" si="22"/>
        <v>101414.16</v>
      </c>
    </row>
    <row r="350" spans="1:7">
      <c r="A350" s="9" t="s">
        <v>442</v>
      </c>
      <c r="B350" s="9" t="s">
        <v>443</v>
      </c>
      <c r="C350" t="s">
        <v>20</v>
      </c>
      <c r="D350" t="s">
        <v>444</v>
      </c>
      <c r="E350" s="18">
        <v>348</v>
      </c>
      <c r="F350" s="2">
        <v>44.23</v>
      </c>
      <c r="G350" s="13">
        <f t="shared" si="22"/>
        <v>15392.04</v>
      </c>
    </row>
    <row r="351" spans="1:7">
      <c r="A351" s="9" t="s">
        <v>445</v>
      </c>
      <c r="B351" s="9" t="s">
        <v>45</v>
      </c>
      <c r="C351" t="s">
        <v>20</v>
      </c>
      <c r="D351" t="s">
        <v>46</v>
      </c>
      <c r="E351" s="18">
        <v>615</v>
      </c>
      <c r="F351" s="2">
        <v>13.08</v>
      </c>
      <c r="G351" s="13">
        <f t="shared" si="22"/>
        <v>8044.2</v>
      </c>
    </row>
    <row r="352" spans="1:7">
      <c r="A352" s="9" t="s">
        <v>446</v>
      </c>
      <c r="B352" s="9" t="s">
        <v>48</v>
      </c>
      <c r="C352" t="s">
        <v>20</v>
      </c>
      <c r="D352" t="s">
        <v>49</v>
      </c>
      <c r="E352" s="18">
        <v>20</v>
      </c>
      <c r="F352" s="2">
        <v>49.4</v>
      </c>
      <c r="G352" s="13">
        <f t="shared" si="22"/>
        <v>988</v>
      </c>
    </row>
    <row r="354" spans="1:7" s="7" customFormat="1" ht="13.15">
      <c r="A354" s="14" t="s">
        <v>447</v>
      </c>
      <c r="B354" s="14" t="s">
        <v>448</v>
      </c>
      <c r="D354" s="7" t="s">
        <v>449</v>
      </c>
      <c r="E354" s="17"/>
      <c r="F354" s="8"/>
      <c r="G354" s="12">
        <f>G356+G365</f>
        <v>607227.53</v>
      </c>
    </row>
    <row r="356" spans="1:7" s="7" customFormat="1" ht="13.15">
      <c r="A356" s="14" t="s">
        <v>450</v>
      </c>
      <c r="B356" s="14" t="s">
        <v>451</v>
      </c>
      <c r="D356" s="7" t="s">
        <v>452</v>
      </c>
      <c r="E356" s="17"/>
      <c r="F356" s="8"/>
      <c r="G356" s="12">
        <f>SUM(G358:G363)</f>
        <v>28881</v>
      </c>
    </row>
    <row r="358" spans="1:7">
      <c r="A358" s="9" t="s">
        <v>453</v>
      </c>
      <c r="B358" s="9" t="s">
        <v>19</v>
      </c>
      <c r="C358" t="s">
        <v>20</v>
      </c>
      <c r="D358" t="s">
        <v>21</v>
      </c>
      <c r="E358" s="18">
        <v>50</v>
      </c>
      <c r="F358" s="2">
        <v>3.33</v>
      </c>
      <c r="G358" s="13">
        <f t="shared" ref="G358:G363" si="23">E358*F358</f>
        <v>166.5</v>
      </c>
    </row>
    <row r="359" spans="1:7">
      <c r="A359" s="9" t="s">
        <v>454</v>
      </c>
      <c r="B359" s="9" t="s">
        <v>349</v>
      </c>
      <c r="C359" t="s">
        <v>24</v>
      </c>
      <c r="D359" t="s">
        <v>350</v>
      </c>
      <c r="E359" s="18">
        <v>1529.5</v>
      </c>
      <c r="F359" s="2">
        <v>3.38</v>
      </c>
      <c r="G359" s="13">
        <f t="shared" si="23"/>
        <v>5169.71</v>
      </c>
    </row>
    <row r="360" spans="1:7">
      <c r="A360" s="9" t="s">
        <v>455</v>
      </c>
      <c r="B360" s="9" t="s">
        <v>416</v>
      </c>
      <c r="C360" t="s">
        <v>59</v>
      </c>
      <c r="D360" t="s">
        <v>291</v>
      </c>
      <c r="E360" s="18">
        <v>539</v>
      </c>
      <c r="F360" s="2">
        <v>18.75</v>
      </c>
      <c r="G360" s="13">
        <f t="shared" si="23"/>
        <v>10106.25</v>
      </c>
    </row>
    <row r="361" spans="1:7">
      <c r="A361" s="9" t="s">
        <v>456</v>
      </c>
      <c r="B361" s="9" t="s">
        <v>418</v>
      </c>
      <c r="C361" t="s">
        <v>59</v>
      </c>
      <c r="D361" t="s">
        <v>419</v>
      </c>
      <c r="E361" s="18">
        <v>539</v>
      </c>
      <c r="F361" s="2">
        <v>15.86</v>
      </c>
      <c r="G361" s="13">
        <f t="shared" si="23"/>
        <v>8548.5400000000009</v>
      </c>
    </row>
    <row r="362" spans="1:7">
      <c r="A362" s="9" t="s">
        <v>457</v>
      </c>
      <c r="B362" s="9" t="s">
        <v>458</v>
      </c>
      <c r="C362" t="s">
        <v>20</v>
      </c>
      <c r="D362" t="s">
        <v>459</v>
      </c>
      <c r="E362" s="18">
        <v>550</v>
      </c>
      <c r="F362" s="2">
        <v>4.4000000000000004</v>
      </c>
      <c r="G362" s="13">
        <f t="shared" si="23"/>
        <v>2420</v>
      </c>
    </row>
    <row r="363" spans="1:7">
      <c r="A363" s="9" t="s">
        <v>460</v>
      </c>
      <c r="B363" s="9" t="s">
        <v>48</v>
      </c>
      <c r="C363" t="s">
        <v>20</v>
      </c>
      <c r="D363" t="s">
        <v>49</v>
      </c>
      <c r="E363" s="18">
        <v>50</v>
      </c>
      <c r="F363" s="2">
        <v>49.4</v>
      </c>
      <c r="G363" s="13">
        <f t="shared" si="23"/>
        <v>2470</v>
      </c>
    </row>
    <row r="365" spans="1:7" s="7" customFormat="1" ht="13.15">
      <c r="A365" s="14" t="s">
        <v>461</v>
      </c>
      <c r="B365" s="14" t="s">
        <v>462</v>
      </c>
      <c r="D365" s="7" t="s">
        <v>463</v>
      </c>
      <c r="E365" s="17"/>
      <c r="F365" s="8"/>
      <c r="G365" s="12">
        <f>SUM(G367:G377)</f>
        <v>578346.53</v>
      </c>
    </row>
    <row r="367" spans="1:7">
      <c r="A367" s="9" t="s">
        <v>464</v>
      </c>
      <c r="B367" s="9" t="s">
        <v>19</v>
      </c>
      <c r="C367" t="s">
        <v>20</v>
      </c>
      <c r="D367" t="s">
        <v>21</v>
      </c>
      <c r="E367" s="18">
        <v>50</v>
      </c>
      <c r="F367" s="2">
        <v>3.33</v>
      </c>
      <c r="G367" s="13">
        <f t="shared" ref="G367:G377" si="24">E367*F367</f>
        <v>166.5</v>
      </c>
    </row>
    <row r="368" spans="1:7">
      <c r="A368" s="9" t="s">
        <v>465</v>
      </c>
      <c r="B368" s="9" t="s">
        <v>349</v>
      </c>
      <c r="C368" t="s">
        <v>24</v>
      </c>
      <c r="D368" t="s">
        <v>350</v>
      </c>
      <c r="E368" s="18">
        <v>402.04</v>
      </c>
      <c r="F368" s="2">
        <v>3.38</v>
      </c>
      <c r="G368" s="13">
        <f t="shared" si="24"/>
        <v>1358.9</v>
      </c>
    </row>
    <row r="369" spans="1:7">
      <c r="A369" s="9" t="s">
        <v>466</v>
      </c>
      <c r="B369" s="9" t="s">
        <v>416</v>
      </c>
      <c r="C369" t="s">
        <v>59</v>
      </c>
      <c r="D369" t="s">
        <v>291</v>
      </c>
      <c r="E369" s="18">
        <v>135</v>
      </c>
      <c r="F369" s="2">
        <v>18.75</v>
      </c>
      <c r="G369" s="13">
        <f t="shared" si="24"/>
        <v>2531.25</v>
      </c>
    </row>
    <row r="370" spans="1:7">
      <c r="A370" s="9" t="s">
        <v>467</v>
      </c>
      <c r="B370" s="9" t="s">
        <v>418</v>
      </c>
      <c r="C370" t="s">
        <v>59</v>
      </c>
      <c r="D370" t="s">
        <v>419</v>
      </c>
      <c r="E370" s="18">
        <v>135</v>
      </c>
      <c r="F370" s="2">
        <v>15.86</v>
      </c>
      <c r="G370" s="13">
        <f t="shared" si="24"/>
        <v>2141.1</v>
      </c>
    </row>
    <row r="371" spans="1:7">
      <c r="A371" s="9" t="s">
        <v>468</v>
      </c>
      <c r="B371" s="9" t="s">
        <v>469</v>
      </c>
      <c r="C371" t="s">
        <v>470</v>
      </c>
      <c r="D371" t="s">
        <v>471</v>
      </c>
      <c r="E371" s="18">
        <v>4</v>
      </c>
      <c r="F371" s="2">
        <v>1379.33</v>
      </c>
      <c r="G371" s="13">
        <f t="shared" si="24"/>
        <v>5517.32</v>
      </c>
    </row>
    <row r="372" spans="1:7">
      <c r="A372" s="9" t="s">
        <v>472</v>
      </c>
      <c r="B372" s="9" t="s">
        <v>473</v>
      </c>
      <c r="C372" t="s">
        <v>20</v>
      </c>
      <c r="D372" t="s">
        <v>474</v>
      </c>
      <c r="E372" s="18">
        <v>2604</v>
      </c>
      <c r="F372" s="2">
        <v>191.88</v>
      </c>
      <c r="G372" s="13">
        <f t="shared" si="24"/>
        <v>499655.52</v>
      </c>
    </row>
    <row r="373" spans="1:7">
      <c r="A373" s="9" t="s">
        <v>475</v>
      </c>
      <c r="B373" s="9" t="s">
        <v>476</v>
      </c>
      <c r="C373" t="s">
        <v>59</v>
      </c>
      <c r="D373" t="s">
        <v>477</v>
      </c>
      <c r="E373" s="18">
        <v>192.3</v>
      </c>
      <c r="F373" s="2">
        <v>165.99</v>
      </c>
      <c r="G373" s="13">
        <f t="shared" si="24"/>
        <v>31919.88</v>
      </c>
    </row>
    <row r="374" spans="1:7">
      <c r="A374" s="9" t="s">
        <v>478</v>
      </c>
      <c r="B374" s="9" t="s">
        <v>479</v>
      </c>
      <c r="C374" t="s">
        <v>470</v>
      </c>
      <c r="D374" t="s">
        <v>480</v>
      </c>
      <c r="E374" s="18">
        <v>1</v>
      </c>
      <c r="F374" s="2">
        <v>16113.06</v>
      </c>
      <c r="G374" s="13">
        <f t="shared" si="24"/>
        <v>16113.06</v>
      </c>
    </row>
    <row r="375" spans="1:7">
      <c r="A375" s="9" t="s">
        <v>481</v>
      </c>
      <c r="B375" s="9" t="s">
        <v>458</v>
      </c>
      <c r="C375" t="s">
        <v>20</v>
      </c>
      <c r="D375" t="s">
        <v>459</v>
      </c>
      <c r="E375" s="18">
        <v>50</v>
      </c>
      <c r="F375" s="2">
        <v>4.4000000000000004</v>
      </c>
      <c r="G375" s="13">
        <f t="shared" si="24"/>
        <v>220</v>
      </c>
    </row>
    <row r="376" spans="1:7">
      <c r="A376" s="9" t="s">
        <v>482</v>
      </c>
      <c r="B376" s="9" t="s">
        <v>48</v>
      </c>
      <c r="C376" t="s">
        <v>20</v>
      </c>
      <c r="D376" t="s">
        <v>49</v>
      </c>
      <c r="E376" s="18">
        <v>50</v>
      </c>
      <c r="F376" s="2">
        <v>49.4</v>
      </c>
      <c r="G376" s="13">
        <f t="shared" si="24"/>
        <v>2470</v>
      </c>
    </row>
    <row r="377" spans="1:7">
      <c r="A377" s="9" t="s">
        <v>483</v>
      </c>
      <c r="B377" s="9" t="s">
        <v>484</v>
      </c>
      <c r="C377" t="s">
        <v>470</v>
      </c>
      <c r="D377" t="s">
        <v>485</v>
      </c>
      <c r="E377" s="18">
        <v>5</v>
      </c>
      <c r="F377" s="2">
        <v>3250.6</v>
      </c>
      <c r="G377" s="13">
        <f t="shared" si="24"/>
        <v>16253</v>
      </c>
    </row>
    <row r="380" spans="1:7" s="7" customFormat="1" ht="13.15">
      <c r="A380" s="14" t="s">
        <v>486</v>
      </c>
      <c r="B380" s="14" t="s">
        <v>487</v>
      </c>
      <c r="D380" s="7" t="s">
        <v>488</v>
      </c>
      <c r="E380" s="17"/>
      <c r="F380" s="8"/>
      <c r="G380" s="12">
        <f>G382+G452</f>
        <v>476674.56</v>
      </c>
    </row>
    <row r="382" spans="1:7" s="7" customFormat="1" ht="13.15">
      <c r="A382" s="14" t="s">
        <v>489</v>
      </c>
      <c r="B382" s="14" t="s">
        <v>490</v>
      </c>
      <c r="D382" s="7" t="s">
        <v>491</v>
      </c>
      <c r="E382" s="17"/>
      <c r="F382" s="8"/>
      <c r="G382" s="12">
        <f>G384+G407+G418+G431</f>
        <v>275167.75</v>
      </c>
    </row>
    <row r="384" spans="1:7" s="7" customFormat="1" ht="13.15">
      <c r="A384" s="14" t="s">
        <v>492</v>
      </c>
      <c r="B384" s="14" t="s">
        <v>493</v>
      </c>
      <c r="D384" s="7" t="s">
        <v>494</v>
      </c>
      <c r="E384" s="17"/>
      <c r="F384" s="8"/>
      <c r="G384" s="12">
        <f>SUM(G386:G405)</f>
        <v>128433.74</v>
      </c>
    </row>
    <row r="386" spans="1:7">
      <c r="A386" s="9" t="s">
        <v>495</v>
      </c>
      <c r="B386" s="9" t="s">
        <v>45</v>
      </c>
      <c r="C386" t="s">
        <v>20</v>
      </c>
      <c r="D386" t="s">
        <v>46</v>
      </c>
      <c r="E386" s="18">
        <v>325</v>
      </c>
      <c r="F386" s="2">
        <v>13.08</v>
      </c>
      <c r="G386" s="13">
        <f t="shared" ref="G386:G405" si="25">E386*F386</f>
        <v>4251</v>
      </c>
    </row>
    <row r="387" spans="1:7">
      <c r="A387" s="9" t="s">
        <v>496</v>
      </c>
      <c r="B387" s="9" t="s">
        <v>497</v>
      </c>
      <c r="C387" t="s">
        <v>20</v>
      </c>
      <c r="D387" t="s">
        <v>498</v>
      </c>
      <c r="E387" s="18">
        <v>300</v>
      </c>
      <c r="F387" s="2">
        <v>22.03</v>
      </c>
      <c r="G387" s="13">
        <f t="shared" si="25"/>
        <v>6609</v>
      </c>
    </row>
    <row r="388" spans="1:7">
      <c r="A388" s="9" t="s">
        <v>499</v>
      </c>
      <c r="B388" s="9" t="s">
        <v>500</v>
      </c>
      <c r="C388" t="s">
        <v>59</v>
      </c>
      <c r="D388" t="s">
        <v>291</v>
      </c>
      <c r="E388" s="18">
        <v>64.92</v>
      </c>
      <c r="F388" s="2">
        <v>10.41</v>
      </c>
      <c r="G388" s="13">
        <f t="shared" si="25"/>
        <v>675.82</v>
      </c>
    </row>
    <row r="389" spans="1:7">
      <c r="A389" s="9" t="s">
        <v>501</v>
      </c>
      <c r="B389" s="9" t="s">
        <v>502</v>
      </c>
      <c r="C389" t="s">
        <v>59</v>
      </c>
      <c r="D389" t="s">
        <v>503</v>
      </c>
      <c r="E389" s="18">
        <v>637.51</v>
      </c>
      <c r="F389" s="2">
        <v>3.16</v>
      </c>
      <c r="G389" s="13">
        <f t="shared" si="25"/>
        <v>2014.53</v>
      </c>
    </row>
    <row r="390" spans="1:7">
      <c r="A390" s="9" t="s">
        <v>504</v>
      </c>
      <c r="B390" s="9" t="s">
        <v>505</v>
      </c>
      <c r="C390" t="s">
        <v>59</v>
      </c>
      <c r="D390" t="s">
        <v>506</v>
      </c>
      <c r="E390" s="18">
        <v>23.18</v>
      </c>
      <c r="F390" s="2">
        <v>10.89</v>
      </c>
      <c r="G390" s="13">
        <f t="shared" si="25"/>
        <v>252.43</v>
      </c>
    </row>
    <row r="391" spans="1:7">
      <c r="A391" s="9" t="s">
        <v>507</v>
      </c>
      <c r="B391" s="9" t="s">
        <v>508</v>
      </c>
      <c r="C391" t="s">
        <v>59</v>
      </c>
      <c r="D391" t="s">
        <v>509</v>
      </c>
      <c r="E391" s="18">
        <v>143.49</v>
      </c>
      <c r="F391" s="2">
        <v>7.36</v>
      </c>
      <c r="G391" s="13">
        <f t="shared" si="25"/>
        <v>1056.0899999999999</v>
      </c>
    </row>
    <row r="392" spans="1:7">
      <c r="A392" s="9" t="s">
        <v>510</v>
      </c>
      <c r="B392" s="9" t="s">
        <v>511</v>
      </c>
      <c r="C392" t="s">
        <v>512</v>
      </c>
      <c r="D392" t="s">
        <v>513</v>
      </c>
      <c r="E392" s="18">
        <v>1159</v>
      </c>
      <c r="F392" s="2">
        <v>0.11</v>
      </c>
      <c r="G392" s="13">
        <f t="shared" si="25"/>
        <v>127.49</v>
      </c>
    </row>
    <row r="393" spans="1:7">
      <c r="A393" s="9" t="s">
        <v>514</v>
      </c>
      <c r="B393" s="9" t="s">
        <v>515</v>
      </c>
      <c r="C393" t="s">
        <v>59</v>
      </c>
      <c r="D393" t="s">
        <v>516</v>
      </c>
      <c r="E393" s="18">
        <v>295.58</v>
      </c>
      <c r="F393" s="2">
        <v>90.65</v>
      </c>
      <c r="G393" s="13">
        <f t="shared" si="25"/>
        <v>26794.33</v>
      </c>
    </row>
    <row r="394" spans="1:7">
      <c r="A394" s="9" t="s">
        <v>517</v>
      </c>
      <c r="B394" s="9" t="s">
        <v>518</v>
      </c>
      <c r="C394" t="s">
        <v>519</v>
      </c>
      <c r="D394" t="s">
        <v>520</v>
      </c>
      <c r="E394" s="18">
        <v>26423.31</v>
      </c>
      <c r="F394" s="2">
        <v>1.31</v>
      </c>
      <c r="G394" s="13">
        <f t="shared" si="25"/>
        <v>34614.54</v>
      </c>
    </row>
    <row r="395" spans="1:7">
      <c r="A395" s="9" t="s">
        <v>521</v>
      </c>
      <c r="B395" s="9" t="s">
        <v>522</v>
      </c>
      <c r="C395" t="s">
        <v>24</v>
      </c>
      <c r="D395" t="s">
        <v>523</v>
      </c>
      <c r="E395" s="18">
        <v>826.79</v>
      </c>
      <c r="F395" s="2">
        <v>32.82</v>
      </c>
      <c r="G395" s="13">
        <f t="shared" si="25"/>
        <v>27135.25</v>
      </c>
    </row>
    <row r="396" spans="1:7">
      <c r="A396" s="9" t="s">
        <v>524</v>
      </c>
      <c r="B396" s="9" t="s">
        <v>525</v>
      </c>
      <c r="C396" t="s">
        <v>24</v>
      </c>
      <c r="D396" t="s">
        <v>526</v>
      </c>
      <c r="E396" s="18">
        <v>972.6</v>
      </c>
      <c r="F396" s="2">
        <v>22.49</v>
      </c>
      <c r="G396" s="13">
        <f t="shared" si="25"/>
        <v>21873.77</v>
      </c>
    </row>
    <row r="397" spans="1:7">
      <c r="A397" s="9" t="s">
        <v>527</v>
      </c>
      <c r="B397" s="9" t="s">
        <v>528</v>
      </c>
      <c r="C397" t="s">
        <v>20</v>
      </c>
      <c r="D397" t="s">
        <v>529</v>
      </c>
      <c r="E397" s="18">
        <v>20</v>
      </c>
      <c r="F397" s="2">
        <v>22.67</v>
      </c>
      <c r="G397" s="13">
        <f t="shared" si="25"/>
        <v>453.4</v>
      </c>
    </row>
    <row r="398" spans="1:7">
      <c r="A398" s="9" t="s">
        <v>530</v>
      </c>
      <c r="B398" s="9" t="s">
        <v>531</v>
      </c>
      <c r="C398" t="s">
        <v>20</v>
      </c>
      <c r="D398" t="s">
        <v>532</v>
      </c>
      <c r="E398" s="18">
        <v>44.1</v>
      </c>
      <c r="F398" s="2">
        <v>7.11</v>
      </c>
      <c r="G398" s="13">
        <f t="shared" si="25"/>
        <v>313.55</v>
      </c>
    </row>
    <row r="399" spans="1:7">
      <c r="A399" s="9" t="s">
        <v>533</v>
      </c>
      <c r="B399" s="9" t="s">
        <v>534</v>
      </c>
      <c r="C399" t="s">
        <v>20</v>
      </c>
      <c r="D399" t="s">
        <v>535</v>
      </c>
      <c r="E399" s="18">
        <v>25</v>
      </c>
      <c r="F399" s="2">
        <v>8.4499999999999993</v>
      </c>
      <c r="G399" s="13">
        <f t="shared" si="25"/>
        <v>211.25</v>
      </c>
    </row>
    <row r="400" spans="1:7">
      <c r="A400" s="9" t="s">
        <v>536</v>
      </c>
      <c r="B400" s="9" t="s">
        <v>537</v>
      </c>
      <c r="C400" t="s">
        <v>20</v>
      </c>
      <c r="D400" t="s">
        <v>538</v>
      </c>
      <c r="E400" s="18">
        <v>5</v>
      </c>
      <c r="F400" s="2">
        <v>121.27</v>
      </c>
      <c r="G400" s="13">
        <f t="shared" si="25"/>
        <v>606.35</v>
      </c>
    </row>
    <row r="401" spans="1:7">
      <c r="A401" s="9" t="s">
        <v>539</v>
      </c>
      <c r="B401" s="9" t="s">
        <v>540</v>
      </c>
      <c r="C401" t="s">
        <v>470</v>
      </c>
      <c r="D401" t="s">
        <v>541</v>
      </c>
      <c r="E401" s="18">
        <v>7</v>
      </c>
      <c r="F401" s="2">
        <v>5.0599999999999996</v>
      </c>
      <c r="G401" s="13">
        <f t="shared" si="25"/>
        <v>35.42</v>
      </c>
    </row>
    <row r="402" spans="1:7">
      <c r="A402" s="9" t="s">
        <v>542</v>
      </c>
      <c r="B402" s="9" t="s">
        <v>543</v>
      </c>
      <c r="C402" t="s">
        <v>470</v>
      </c>
      <c r="D402" t="s">
        <v>544</v>
      </c>
      <c r="E402" s="18">
        <v>1</v>
      </c>
      <c r="F402" s="2">
        <v>689.32</v>
      </c>
      <c r="G402" s="13">
        <f t="shared" si="25"/>
        <v>689.32</v>
      </c>
    </row>
    <row r="403" spans="1:7">
      <c r="A403" s="9" t="s">
        <v>545</v>
      </c>
      <c r="B403" s="9" t="s">
        <v>546</v>
      </c>
      <c r="C403" t="s">
        <v>24</v>
      </c>
      <c r="D403" t="s">
        <v>547</v>
      </c>
      <c r="E403" s="18">
        <v>0.27</v>
      </c>
      <c r="F403" s="2">
        <v>8.5299999999999994</v>
      </c>
      <c r="G403" s="13">
        <f t="shared" si="25"/>
        <v>2.2999999999999998</v>
      </c>
    </row>
    <row r="404" spans="1:7">
      <c r="A404" s="9" t="s">
        <v>548</v>
      </c>
      <c r="B404" s="9" t="s">
        <v>549</v>
      </c>
      <c r="C404" t="s">
        <v>470</v>
      </c>
      <c r="D404" t="s">
        <v>550</v>
      </c>
      <c r="E404" s="18">
        <v>1</v>
      </c>
      <c r="F404" s="2">
        <v>30.41</v>
      </c>
      <c r="G404" s="13">
        <f t="shared" si="25"/>
        <v>30.41</v>
      </c>
    </row>
    <row r="405" spans="1:7">
      <c r="A405" s="9" t="s">
        <v>551</v>
      </c>
      <c r="B405" s="9" t="s">
        <v>552</v>
      </c>
      <c r="C405" t="s">
        <v>24</v>
      </c>
      <c r="D405" t="s">
        <v>553</v>
      </c>
      <c r="E405" s="18">
        <v>22.12</v>
      </c>
      <c r="F405" s="2">
        <v>31.08</v>
      </c>
      <c r="G405" s="13">
        <f t="shared" si="25"/>
        <v>687.49</v>
      </c>
    </row>
    <row r="407" spans="1:7" s="7" customFormat="1" ht="13.15">
      <c r="A407" s="14" t="s">
        <v>554</v>
      </c>
      <c r="B407" s="14" t="s">
        <v>555</v>
      </c>
      <c r="D407" s="7" t="s">
        <v>556</v>
      </c>
      <c r="E407" s="17"/>
      <c r="F407" s="8"/>
      <c r="G407" s="12">
        <f>SUM(G409:G416)</f>
        <v>60829.8</v>
      </c>
    </row>
    <row r="409" spans="1:7">
      <c r="A409" s="9" t="s">
        <v>557</v>
      </c>
      <c r="B409" s="9" t="s">
        <v>45</v>
      </c>
      <c r="C409" t="s">
        <v>20</v>
      </c>
      <c r="D409" t="s">
        <v>46</v>
      </c>
      <c r="E409" s="18">
        <v>300</v>
      </c>
      <c r="F409" s="2">
        <v>13.08</v>
      </c>
      <c r="G409" s="13">
        <f t="shared" ref="G409:G416" si="26">E409*F409</f>
        <v>3924</v>
      </c>
    </row>
    <row r="410" spans="1:7">
      <c r="A410" s="9" t="s">
        <v>558</v>
      </c>
      <c r="B410" s="9" t="s">
        <v>497</v>
      </c>
      <c r="C410" t="s">
        <v>20</v>
      </c>
      <c r="D410" t="s">
        <v>498</v>
      </c>
      <c r="E410" s="18">
        <v>91.01</v>
      </c>
      <c r="F410" s="2">
        <v>22.03</v>
      </c>
      <c r="G410" s="13">
        <f t="shared" si="26"/>
        <v>2004.95</v>
      </c>
    </row>
    <row r="411" spans="1:7">
      <c r="A411" s="9" t="s">
        <v>559</v>
      </c>
      <c r="B411" s="9" t="s">
        <v>500</v>
      </c>
      <c r="C411" t="s">
        <v>59</v>
      </c>
      <c r="D411" t="s">
        <v>291</v>
      </c>
      <c r="E411" s="18">
        <v>172.27</v>
      </c>
      <c r="F411" s="2">
        <v>10.41</v>
      </c>
      <c r="G411" s="13">
        <f t="shared" si="26"/>
        <v>1793.33</v>
      </c>
    </row>
    <row r="412" spans="1:7">
      <c r="A412" s="9" t="s">
        <v>560</v>
      </c>
      <c r="B412" s="9" t="s">
        <v>508</v>
      </c>
      <c r="C412" t="s">
        <v>59</v>
      </c>
      <c r="D412" t="s">
        <v>509</v>
      </c>
      <c r="E412" s="18">
        <v>9.5399999999999991</v>
      </c>
      <c r="F412" s="2">
        <v>7.36</v>
      </c>
      <c r="G412" s="13">
        <f t="shared" si="26"/>
        <v>70.209999999999994</v>
      </c>
    </row>
    <row r="413" spans="1:7">
      <c r="A413" s="9" t="s">
        <v>561</v>
      </c>
      <c r="B413" s="9" t="s">
        <v>515</v>
      </c>
      <c r="C413" t="s">
        <v>59</v>
      </c>
      <c r="D413" t="s">
        <v>516</v>
      </c>
      <c r="E413" s="18">
        <v>146.06</v>
      </c>
      <c r="F413" s="2">
        <v>90.65</v>
      </c>
      <c r="G413" s="13">
        <f t="shared" si="26"/>
        <v>13240.34</v>
      </c>
    </row>
    <row r="414" spans="1:7">
      <c r="A414" s="9" t="s">
        <v>562</v>
      </c>
      <c r="B414" s="9" t="s">
        <v>518</v>
      </c>
      <c r="C414" t="s">
        <v>519</v>
      </c>
      <c r="D414" t="s">
        <v>520</v>
      </c>
      <c r="E414" s="18">
        <v>13035.86</v>
      </c>
      <c r="F414" s="2">
        <v>1.31</v>
      </c>
      <c r="G414" s="13">
        <f t="shared" si="26"/>
        <v>17076.98</v>
      </c>
    </row>
    <row r="415" spans="1:7">
      <c r="A415" s="9" t="s">
        <v>563</v>
      </c>
      <c r="B415" s="9" t="s">
        <v>522</v>
      </c>
      <c r="C415" t="s">
        <v>24</v>
      </c>
      <c r="D415" t="s">
        <v>523</v>
      </c>
      <c r="E415" s="18">
        <v>343.09</v>
      </c>
      <c r="F415" s="2">
        <v>32.82</v>
      </c>
      <c r="G415" s="13">
        <f t="shared" si="26"/>
        <v>11260.21</v>
      </c>
    </row>
    <row r="416" spans="1:7">
      <c r="A416" s="9" t="s">
        <v>564</v>
      </c>
      <c r="B416" s="9" t="s">
        <v>525</v>
      </c>
      <c r="C416" t="s">
        <v>24</v>
      </c>
      <c r="D416" t="s">
        <v>526</v>
      </c>
      <c r="E416" s="18">
        <v>509.55</v>
      </c>
      <c r="F416" s="2">
        <v>22.49</v>
      </c>
      <c r="G416" s="13">
        <f t="shared" si="26"/>
        <v>11459.78</v>
      </c>
    </row>
    <row r="418" spans="1:7" s="7" customFormat="1" ht="13.15">
      <c r="A418" s="14" t="s">
        <v>565</v>
      </c>
      <c r="B418" s="14" t="s">
        <v>566</v>
      </c>
      <c r="D418" s="7" t="s">
        <v>567</v>
      </c>
      <c r="E418" s="17"/>
      <c r="F418" s="8"/>
      <c r="G418" s="12">
        <f>SUM(G420:G429)</f>
        <v>10191.14</v>
      </c>
    </row>
    <row r="420" spans="1:7">
      <c r="A420" s="9" t="s">
        <v>568</v>
      </c>
      <c r="B420" s="9" t="s">
        <v>45</v>
      </c>
      <c r="C420" t="s">
        <v>20</v>
      </c>
      <c r="D420" t="s">
        <v>46</v>
      </c>
      <c r="E420" s="18">
        <v>120</v>
      </c>
      <c r="F420" s="2">
        <v>13.08</v>
      </c>
      <c r="G420" s="13">
        <f t="shared" ref="G420:G429" si="27">E420*F420</f>
        <v>1569.6</v>
      </c>
    </row>
    <row r="421" spans="1:7">
      <c r="A421" s="9" t="s">
        <v>569</v>
      </c>
      <c r="B421" s="9" t="s">
        <v>570</v>
      </c>
      <c r="C421" t="s">
        <v>20</v>
      </c>
      <c r="D421" t="s">
        <v>498</v>
      </c>
      <c r="E421" s="18">
        <v>4.3</v>
      </c>
      <c r="F421" s="2">
        <v>15.74</v>
      </c>
      <c r="G421" s="13">
        <f t="shared" si="27"/>
        <v>67.680000000000007</v>
      </c>
    </row>
    <row r="422" spans="1:7">
      <c r="A422" s="9" t="s">
        <v>571</v>
      </c>
      <c r="B422" s="9" t="s">
        <v>497</v>
      </c>
      <c r="C422" t="s">
        <v>20</v>
      </c>
      <c r="D422" t="s">
        <v>498</v>
      </c>
      <c r="E422" s="18">
        <v>38.700000000000003</v>
      </c>
      <c r="F422" s="2">
        <v>22.03</v>
      </c>
      <c r="G422" s="13">
        <f t="shared" si="27"/>
        <v>852.56</v>
      </c>
    </row>
    <row r="423" spans="1:7">
      <c r="A423" s="9" t="s">
        <v>572</v>
      </c>
      <c r="B423" s="9" t="s">
        <v>573</v>
      </c>
      <c r="C423" t="s">
        <v>20</v>
      </c>
      <c r="D423" t="s">
        <v>574</v>
      </c>
      <c r="E423" s="18">
        <v>53.3</v>
      </c>
      <c r="F423" s="2">
        <v>4.4800000000000004</v>
      </c>
      <c r="G423" s="13">
        <f t="shared" si="27"/>
        <v>238.78</v>
      </c>
    </row>
    <row r="424" spans="1:7">
      <c r="A424" s="9" t="s">
        <v>575</v>
      </c>
      <c r="B424" s="9" t="s">
        <v>502</v>
      </c>
      <c r="C424" t="s">
        <v>59</v>
      </c>
      <c r="D424" t="s">
        <v>503</v>
      </c>
      <c r="E424" s="18">
        <v>15.58</v>
      </c>
      <c r="F424" s="2">
        <v>3.16</v>
      </c>
      <c r="G424" s="13">
        <f t="shared" si="27"/>
        <v>49.23</v>
      </c>
    </row>
    <row r="425" spans="1:7">
      <c r="A425" s="9" t="s">
        <v>576</v>
      </c>
      <c r="B425" s="9" t="s">
        <v>508</v>
      </c>
      <c r="C425" t="s">
        <v>59</v>
      </c>
      <c r="D425" t="s">
        <v>509</v>
      </c>
      <c r="E425" s="18">
        <v>8.1300000000000008</v>
      </c>
      <c r="F425" s="2">
        <v>7.36</v>
      </c>
      <c r="G425" s="13">
        <f t="shared" si="27"/>
        <v>59.84</v>
      </c>
    </row>
    <row r="426" spans="1:7">
      <c r="A426" s="9" t="s">
        <v>577</v>
      </c>
      <c r="B426" s="9" t="s">
        <v>578</v>
      </c>
      <c r="C426" t="s">
        <v>519</v>
      </c>
      <c r="D426" t="s">
        <v>520</v>
      </c>
      <c r="E426" s="18">
        <v>1816.5</v>
      </c>
      <c r="F426" s="2">
        <v>1.48</v>
      </c>
      <c r="G426" s="13">
        <f t="shared" si="27"/>
        <v>2688.42</v>
      </c>
    </row>
    <row r="427" spans="1:7">
      <c r="A427" s="9" t="s">
        <v>579</v>
      </c>
      <c r="B427" s="9" t="s">
        <v>580</v>
      </c>
      <c r="C427" t="s">
        <v>24</v>
      </c>
      <c r="D427" t="s">
        <v>523</v>
      </c>
      <c r="E427" s="18">
        <v>46.56</v>
      </c>
      <c r="F427" s="2">
        <v>38.82</v>
      </c>
      <c r="G427" s="13">
        <f t="shared" si="27"/>
        <v>1807.46</v>
      </c>
    </row>
    <row r="428" spans="1:7">
      <c r="A428" s="9" t="s">
        <v>581</v>
      </c>
      <c r="B428" s="9" t="s">
        <v>515</v>
      </c>
      <c r="C428" t="s">
        <v>59</v>
      </c>
      <c r="D428" t="s">
        <v>516</v>
      </c>
      <c r="E428" s="18">
        <v>25.95</v>
      </c>
      <c r="F428" s="2">
        <v>90.65</v>
      </c>
      <c r="G428" s="13">
        <f t="shared" si="27"/>
        <v>2352.37</v>
      </c>
    </row>
    <row r="429" spans="1:7">
      <c r="A429" s="9" t="s">
        <v>582</v>
      </c>
      <c r="B429" s="9" t="s">
        <v>88</v>
      </c>
      <c r="C429" t="s">
        <v>20</v>
      </c>
      <c r="D429" t="s">
        <v>89</v>
      </c>
      <c r="E429" s="18">
        <v>15</v>
      </c>
      <c r="F429" s="2">
        <v>33.68</v>
      </c>
      <c r="G429" s="13">
        <f t="shared" si="27"/>
        <v>505.2</v>
      </c>
    </row>
    <row r="431" spans="1:7" s="7" customFormat="1" ht="13.15">
      <c r="A431" s="14" t="s">
        <v>583</v>
      </c>
      <c r="B431" s="14" t="s">
        <v>584</v>
      </c>
      <c r="D431" s="7" t="s">
        <v>585</v>
      </c>
      <c r="E431" s="17"/>
      <c r="F431" s="8"/>
      <c r="G431" s="12">
        <f>SUM(G433:G450)</f>
        <v>75713.070000000007</v>
      </c>
    </row>
    <row r="433" spans="1:7">
      <c r="A433" s="9" t="s">
        <v>586</v>
      </c>
      <c r="B433" s="9" t="s">
        <v>45</v>
      </c>
      <c r="C433" t="s">
        <v>20</v>
      </c>
      <c r="D433" t="s">
        <v>46</v>
      </c>
      <c r="E433" s="18">
        <v>390</v>
      </c>
      <c r="F433" s="2">
        <v>13.08</v>
      </c>
      <c r="G433" s="13">
        <f t="shared" ref="G433:G450" si="28">E433*F433</f>
        <v>5101.2</v>
      </c>
    </row>
    <row r="434" spans="1:7">
      <c r="A434" s="9" t="s">
        <v>587</v>
      </c>
      <c r="B434" s="9" t="s">
        <v>500</v>
      </c>
      <c r="C434" t="s">
        <v>59</v>
      </c>
      <c r="D434" t="s">
        <v>291</v>
      </c>
      <c r="E434" s="18">
        <v>239.64</v>
      </c>
      <c r="F434" s="2">
        <v>10.41</v>
      </c>
      <c r="G434" s="13">
        <f t="shared" si="28"/>
        <v>2494.65</v>
      </c>
    </row>
    <row r="435" spans="1:7">
      <c r="A435" s="9" t="s">
        <v>588</v>
      </c>
      <c r="B435" s="9" t="s">
        <v>502</v>
      </c>
      <c r="C435" t="s">
        <v>59</v>
      </c>
      <c r="D435" t="s">
        <v>503</v>
      </c>
      <c r="E435" s="18">
        <v>108.3</v>
      </c>
      <c r="F435" s="2">
        <v>3.16</v>
      </c>
      <c r="G435" s="13">
        <f t="shared" si="28"/>
        <v>342.23</v>
      </c>
    </row>
    <row r="436" spans="1:7">
      <c r="A436" s="9" t="s">
        <v>589</v>
      </c>
      <c r="B436" s="9" t="s">
        <v>505</v>
      </c>
      <c r="C436" t="s">
        <v>59</v>
      </c>
      <c r="D436" t="s">
        <v>506</v>
      </c>
      <c r="E436" s="18">
        <v>130.08000000000001</v>
      </c>
      <c r="F436" s="2">
        <v>10.89</v>
      </c>
      <c r="G436" s="13">
        <f t="shared" si="28"/>
        <v>1416.57</v>
      </c>
    </row>
    <row r="437" spans="1:7">
      <c r="A437" s="9" t="s">
        <v>590</v>
      </c>
      <c r="B437" s="9" t="s">
        <v>511</v>
      </c>
      <c r="C437" t="s">
        <v>512</v>
      </c>
      <c r="D437" t="s">
        <v>513</v>
      </c>
      <c r="E437" s="18">
        <v>5203.2</v>
      </c>
      <c r="F437" s="2">
        <v>0.11</v>
      </c>
      <c r="G437" s="13">
        <f t="shared" si="28"/>
        <v>572.35</v>
      </c>
    </row>
    <row r="438" spans="1:7">
      <c r="A438" s="9" t="s">
        <v>591</v>
      </c>
      <c r="B438" s="9" t="s">
        <v>508</v>
      </c>
      <c r="C438" t="s">
        <v>59</v>
      </c>
      <c r="D438" t="s">
        <v>509</v>
      </c>
      <c r="E438" s="18">
        <v>46.6</v>
      </c>
      <c r="F438" s="2">
        <v>7.36</v>
      </c>
      <c r="G438" s="13">
        <f t="shared" si="28"/>
        <v>342.98</v>
      </c>
    </row>
    <row r="439" spans="1:7">
      <c r="A439" s="9" t="s">
        <v>592</v>
      </c>
      <c r="B439" s="9" t="s">
        <v>88</v>
      </c>
      <c r="C439" t="s">
        <v>20</v>
      </c>
      <c r="D439" t="s">
        <v>89</v>
      </c>
      <c r="E439" s="18">
        <v>194.4</v>
      </c>
      <c r="F439" s="2">
        <v>33.68</v>
      </c>
      <c r="G439" s="13">
        <f t="shared" si="28"/>
        <v>6547.39</v>
      </c>
    </row>
    <row r="440" spans="1:7">
      <c r="A440" s="9" t="s">
        <v>593</v>
      </c>
      <c r="B440" s="9" t="s">
        <v>594</v>
      </c>
      <c r="C440" t="s">
        <v>20</v>
      </c>
      <c r="D440" t="s">
        <v>89</v>
      </c>
      <c r="E440" s="18">
        <v>186.2</v>
      </c>
      <c r="F440" s="2">
        <v>37.07</v>
      </c>
      <c r="G440" s="13">
        <f t="shared" si="28"/>
        <v>6902.43</v>
      </c>
    </row>
    <row r="441" spans="1:7">
      <c r="A441" s="9" t="s">
        <v>595</v>
      </c>
      <c r="B441" s="9" t="s">
        <v>596</v>
      </c>
      <c r="C441" t="s">
        <v>20</v>
      </c>
      <c r="D441" t="s">
        <v>597</v>
      </c>
      <c r="E441" s="18">
        <v>99.5</v>
      </c>
      <c r="F441" s="2">
        <v>32.71</v>
      </c>
      <c r="G441" s="13">
        <f t="shared" si="28"/>
        <v>3254.65</v>
      </c>
    </row>
    <row r="442" spans="1:7">
      <c r="A442" s="9" t="s">
        <v>598</v>
      </c>
      <c r="B442" s="9" t="s">
        <v>599</v>
      </c>
      <c r="C442" t="s">
        <v>20</v>
      </c>
      <c r="D442" t="s">
        <v>600</v>
      </c>
      <c r="E442" s="18">
        <v>48</v>
      </c>
      <c r="F442" s="2">
        <v>67.72</v>
      </c>
      <c r="G442" s="13">
        <f t="shared" si="28"/>
        <v>3250.56</v>
      </c>
    </row>
    <row r="443" spans="1:7">
      <c r="A443" s="9" t="s">
        <v>601</v>
      </c>
      <c r="B443" s="9" t="s">
        <v>602</v>
      </c>
      <c r="C443" t="s">
        <v>20</v>
      </c>
      <c r="D443" t="s">
        <v>603</v>
      </c>
      <c r="E443" s="18">
        <v>5.0999999999999996</v>
      </c>
      <c r="F443" s="2">
        <v>202.12</v>
      </c>
      <c r="G443" s="13">
        <f t="shared" si="28"/>
        <v>1030.81</v>
      </c>
    </row>
    <row r="444" spans="1:7">
      <c r="A444" s="9" t="s">
        <v>604</v>
      </c>
      <c r="B444" s="9" t="s">
        <v>605</v>
      </c>
      <c r="C444" t="s">
        <v>470</v>
      </c>
      <c r="D444" t="s">
        <v>606</v>
      </c>
      <c r="E444" s="18">
        <v>2</v>
      </c>
      <c r="F444" s="2">
        <v>458.87</v>
      </c>
      <c r="G444" s="13">
        <f t="shared" si="28"/>
        <v>917.74</v>
      </c>
    </row>
    <row r="445" spans="1:7">
      <c r="A445" s="9" t="s">
        <v>607</v>
      </c>
      <c r="B445" s="9" t="s">
        <v>608</v>
      </c>
      <c r="C445" t="s">
        <v>470</v>
      </c>
      <c r="D445" t="s">
        <v>609</v>
      </c>
      <c r="E445" s="18">
        <v>2</v>
      </c>
      <c r="F445" s="2">
        <v>392.19</v>
      </c>
      <c r="G445" s="13">
        <f t="shared" si="28"/>
        <v>784.38</v>
      </c>
    </row>
    <row r="446" spans="1:7">
      <c r="A446" s="9" t="s">
        <v>610</v>
      </c>
      <c r="B446" s="9" t="s">
        <v>611</v>
      </c>
      <c r="C446" t="s">
        <v>59</v>
      </c>
      <c r="D446" t="s">
        <v>612</v>
      </c>
      <c r="E446" s="18">
        <v>1.56</v>
      </c>
      <c r="F446" s="2">
        <v>58.6</v>
      </c>
      <c r="G446" s="13">
        <f t="shared" si="28"/>
        <v>91.42</v>
      </c>
    </row>
    <row r="447" spans="1:7">
      <c r="A447" s="9" t="s">
        <v>613</v>
      </c>
      <c r="B447" s="9" t="s">
        <v>515</v>
      </c>
      <c r="C447" t="s">
        <v>59</v>
      </c>
      <c r="D447" t="s">
        <v>516</v>
      </c>
      <c r="E447" s="18">
        <v>136.1</v>
      </c>
      <c r="F447" s="2">
        <v>90.65</v>
      </c>
      <c r="G447" s="13">
        <f t="shared" si="28"/>
        <v>12337.47</v>
      </c>
    </row>
    <row r="448" spans="1:7">
      <c r="A448" s="9" t="s">
        <v>614</v>
      </c>
      <c r="B448" s="9" t="s">
        <v>578</v>
      </c>
      <c r="C448" t="s">
        <v>519</v>
      </c>
      <c r="D448" t="s">
        <v>520</v>
      </c>
      <c r="E448" s="18">
        <v>12146.93</v>
      </c>
      <c r="F448" s="2">
        <v>1.48</v>
      </c>
      <c r="G448" s="13">
        <f t="shared" si="28"/>
        <v>17977.46</v>
      </c>
    </row>
    <row r="449" spans="1:7">
      <c r="A449" s="9" t="s">
        <v>615</v>
      </c>
      <c r="B449" s="9" t="s">
        <v>580</v>
      </c>
      <c r="C449" t="s">
        <v>24</v>
      </c>
      <c r="D449" t="s">
        <v>523</v>
      </c>
      <c r="E449" s="18">
        <v>150.26</v>
      </c>
      <c r="F449" s="2">
        <v>38.82</v>
      </c>
      <c r="G449" s="13">
        <f t="shared" si="28"/>
        <v>5833.09</v>
      </c>
    </row>
    <row r="450" spans="1:7">
      <c r="A450" s="9" t="s">
        <v>616</v>
      </c>
      <c r="B450" s="9" t="s">
        <v>617</v>
      </c>
      <c r="C450" t="s">
        <v>24</v>
      </c>
      <c r="D450" t="s">
        <v>526</v>
      </c>
      <c r="E450" s="18">
        <v>238.67</v>
      </c>
      <c r="F450" s="2">
        <v>27.3</v>
      </c>
      <c r="G450" s="13">
        <f t="shared" si="28"/>
        <v>6515.69</v>
      </c>
    </row>
    <row r="452" spans="1:7" s="7" customFormat="1" ht="13.15">
      <c r="A452" s="14" t="s">
        <v>618</v>
      </c>
      <c r="B452" s="14" t="s">
        <v>619</v>
      </c>
      <c r="D452" s="7" t="s">
        <v>620</v>
      </c>
      <c r="E452" s="17"/>
      <c r="F452" s="8"/>
      <c r="G452" s="12">
        <f>SUM(G454:G454)</f>
        <v>201506.81</v>
      </c>
    </row>
    <row r="454" spans="1:7" s="7" customFormat="1" ht="13.15">
      <c r="A454" s="14" t="s">
        <v>621</v>
      </c>
      <c r="B454" s="14" t="s">
        <v>622</v>
      </c>
      <c r="D454" s="7" t="s">
        <v>623</v>
      </c>
      <c r="E454" s="17"/>
      <c r="F454" s="8"/>
      <c r="G454" s="12">
        <f>SUM(G456:G477)</f>
        <v>201506.81</v>
      </c>
    </row>
    <row r="456" spans="1:7">
      <c r="A456" s="9" t="s">
        <v>624</v>
      </c>
      <c r="B456" s="9" t="s">
        <v>45</v>
      </c>
      <c r="C456" t="s">
        <v>20</v>
      </c>
      <c r="D456" t="s">
        <v>46</v>
      </c>
      <c r="E456" s="18">
        <v>490</v>
      </c>
      <c r="F456" s="2">
        <v>13.08</v>
      </c>
      <c r="G456" s="13">
        <f t="shared" ref="G456:G477" si="29">E456*F456</f>
        <v>6409.2</v>
      </c>
    </row>
    <row r="457" spans="1:7">
      <c r="A457" s="9" t="s">
        <v>625</v>
      </c>
      <c r="B457" s="9" t="s">
        <v>626</v>
      </c>
      <c r="C457" t="s">
        <v>24</v>
      </c>
      <c r="D457" t="s">
        <v>627</v>
      </c>
      <c r="E457" s="18">
        <v>1724.95</v>
      </c>
      <c r="F457" s="2">
        <v>0.82</v>
      </c>
      <c r="G457" s="13">
        <f t="shared" si="29"/>
        <v>1414.46</v>
      </c>
    </row>
    <row r="458" spans="1:7">
      <c r="A458" s="9" t="s">
        <v>628</v>
      </c>
      <c r="B458" s="9" t="s">
        <v>629</v>
      </c>
      <c r="C458" t="s">
        <v>20</v>
      </c>
      <c r="D458" t="s">
        <v>532</v>
      </c>
      <c r="E458" s="18">
        <v>60.2</v>
      </c>
      <c r="F458" s="2">
        <v>8.01</v>
      </c>
      <c r="G458" s="13">
        <f t="shared" si="29"/>
        <v>482.2</v>
      </c>
    </row>
    <row r="459" spans="1:7">
      <c r="A459" s="9" t="s">
        <v>630</v>
      </c>
      <c r="B459" s="9" t="s">
        <v>631</v>
      </c>
      <c r="C459" t="s">
        <v>20</v>
      </c>
      <c r="D459" t="s">
        <v>532</v>
      </c>
      <c r="E459" s="18">
        <v>541.83000000000004</v>
      </c>
      <c r="F459" s="2">
        <v>5.34</v>
      </c>
      <c r="G459" s="13">
        <f t="shared" si="29"/>
        <v>2893.37</v>
      </c>
    </row>
    <row r="460" spans="1:7">
      <c r="A460" s="9" t="s">
        <v>632</v>
      </c>
      <c r="B460" s="9" t="s">
        <v>633</v>
      </c>
      <c r="C460" t="s">
        <v>20</v>
      </c>
      <c r="D460" t="s">
        <v>634</v>
      </c>
      <c r="E460" s="18">
        <v>267.5</v>
      </c>
      <c r="F460" s="2">
        <v>303.26</v>
      </c>
      <c r="G460" s="13">
        <f t="shared" si="29"/>
        <v>81122.05</v>
      </c>
    </row>
    <row r="461" spans="1:7">
      <c r="A461" s="9" t="s">
        <v>635</v>
      </c>
      <c r="B461" s="9" t="s">
        <v>636</v>
      </c>
      <c r="C461" t="s">
        <v>20</v>
      </c>
      <c r="D461" t="s">
        <v>529</v>
      </c>
      <c r="E461" s="18">
        <v>344.99</v>
      </c>
      <c r="F461" s="2">
        <v>29.34</v>
      </c>
      <c r="G461" s="13">
        <f t="shared" si="29"/>
        <v>10122.01</v>
      </c>
    </row>
    <row r="462" spans="1:7">
      <c r="A462" s="9" t="s">
        <v>637</v>
      </c>
      <c r="B462" s="9" t="s">
        <v>638</v>
      </c>
      <c r="C462" t="s">
        <v>59</v>
      </c>
      <c r="D462" t="s">
        <v>639</v>
      </c>
      <c r="E462" s="18">
        <v>245</v>
      </c>
      <c r="F462" s="2">
        <v>84.48</v>
      </c>
      <c r="G462" s="13">
        <f t="shared" si="29"/>
        <v>20697.599999999999</v>
      </c>
    </row>
    <row r="463" spans="1:7">
      <c r="A463" s="9" t="s">
        <v>640</v>
      </c>
      <c r="B463" s="9" t="s">
        <v>641</v>
      </c>
      <c r="C463" t="s">
        <v>59</v>
      </c>
      <c r="D463" t="s">
        <v>642</v>
      </c>
      <c r="E463" s="18">
        <v>45.3</v>
      </c>
      <c r="F463" s="2">
        <v>27.55</v>
      </c>
      <c r="G463" s="13">
        <f t="shared" si="29"/>
        <v>1248.02</v>
      </c>
    </row>
    <row r="464" spans="1:7">
      <c r="A464" s="9" t="s">
        <v>643</v>
      </c>
      <c r="B464" s="9" t="s">
        <v>644</v>
      </c>
      <c r="C464" t="s">
        <v>470</v>
      </c>
      <c r="D464" t="s">
        <v>645</v>
      </c>
      <c r="E464" s="18">
        <v>33</v>
      </c>
      <c r="F464" s="2">
        <v>29.42</v>
      </c>
      <c r="G464" s="13">
        <f t="shared" si="29"/>
        <v>970.86</v>
      </c>
    </row>
    <row r="465" spans="1:7">
      <c r="A465" s="9" t="s">
        <v>646</v>
      </c>
      <c r="B465" s="9" t="s">
        <v>647</v>
      </c>
      <c r="C465" t="s">
        <v>59</v>
      </c>
      <c r="D465" t="s">
        <v>503</v>
      </c>
      <c r="E465" s="18">
        <v>3149.92</v>
      </c>
      <c r="F465" s="2">
        <v>3.47</v>
      </c>
      <c r="G465" s="13">
        <f t="shared" si="29"/>
        <v>10930.22</v>
      </c>
    </row>
    <row r="466" spans="1:7">
      <c r="A466" s="9" t="s">
        <v>648</v>
      </c>
      <c r="B466" s="9" t="s">
        <v>649</v>
      </c>
      <c r="C466" t="s">
        <v>59</v>
      </c>
      <c r="D466" t="s">
        <v>650</v>
      </c>
      <c r="E466" s="18">
        <v>65</v>
      </c>
      <c r="F466" s="2">
        <v>3.76</v>
      </c>
      <c r="G466" s="13">
        <f t="shared" si="29"/>
        <v>244.4</v>
      </c>
    </row>
    <row r="467" spans="1:7">
      <c r="A467" s="9" t="s">
        <v>651</v>
      </c>
      <c r="B467" s="9" t="s">
        <v>511</v>
      </c>
      <c r="C467" t="s">
        <v>512</v>
      </c>
      <c r="D467" t="s">
        <v>513</v>
      </c>
      <c r="E467" s="18">
        <v>2049.39</v>
      </c>
      <c r="F467" s="2">
        <v>0.11</v>
      </c>
      <c r="G467" s="13">
        <f t="shared" si="29"/>
        <v>225.43</v>
      </c>
    </row>
    <row r="468" spans="1:7">
      <c r="A468" s="9" t="s">
        <v>652</v>
      </c>
      <c r="B468" s="9" t="s">
        <v>653</v>
      </c>
      <c r="C468" t="s">
        <v>59</v>
      </c>
      <c r="D468" t="s">
        <v>291</v>
      </c>
      <c r="E468" s="18">
        <v>5.95</v>
      </c>
      <c r="F468" s="2">
        <v>12.5</v>
      </c>
      <c r="G468" s="13">
        <f t="shared" si="29"/>
        <v>74.38</v>
      </c>
    </row>
    <row r="469" spans="1:7">
      <c r="A469" s="9" t="s">
        <v>654</v>
      </c>
      <c r="B469" s="9" t="s">
        <v>655</v>
      </c>
      <c r="C469" t="s">
        <v>59</v>
      </c>
      <c r="D469" t="s">
        <v>516</v>
      </c>
      <c r="E469" s="18">
        <v>2.64</v>
      </c>
      <c r="F469" s="2">
        <v>90.65</v>
      </c>
      <c r="G469" s="13">
        <f t="shared" si="29"/>
        <v>239.32</v>
      </c>
    </row>
    <row r="470" spans="1:7">
      <c r="A470" s="9" t="s">
        <v>656</v>
      </c>
      <c r="B470" s="9" t="s">
        <v>657</v>
      </c>
      <c r="C470" t="s">
        <v>24</v>
      </c>
      <c r="D470" t="s">
        <v>523</v>
      </c>
      <c r="E470" s="18">
        <v>15.74</v>
      </c>
      <c r="F470" s="2">
        <v>44.82</v>
      </c>
      <c r="G470" s="13">
        <f t="shared" si="29"/>
        <v>705.47</v>
      </c>
    </row>
    <row r="471" spans="1:7">
      <c r="A471" s="9" t="s">
        <v>658</v>
      </c>
      <c r="B471" s="9" t="s">
        <v>659</v>
      </c>
      <c r="C471" t="s">
        <v>24</v>
      </c>
      <c r="D471" t="s">
        <v>526</v>
      </c>
      <c r="E471" s="18">
        <v>2.2599999999999998</v>
      </c>
      <c r="F471" s="2">
        <v>32.1</v>
      </c>
      <c r="G471" s="13">
        <f t="shared" si="29"/>
        <v>72.55</v>
      </c>
    </row>
    <row r="472" spans="1:7">
      <c r="A472" s="9" t="s">
        <v>660</v>
      </c>
      <c r="B472" s="9" t="s">
        <v>661</v>
      </c>
      <c r="C472" t="s">
        <v>24</v>
      </c>
      <c r="D472" t="s">
        <v>662</v>
      </c>
      <c r="E472" s="18">
        <v>11.48</v>
      </c>
      <c r="F472" s="2">
        <v>3.98</v>
      </c>
      <c r="G472" s="13">
        <f t="shared" si="29"/>
        <v>45.69</v>
      </c>
    </row>
    <row r="473" spans="1:7">
      <c r="A473" s="9" t="s">
        <v>663</v>
      </c>
      <c r="B473" s="9" t="s">
        <v>664</v>
      </c>
      <c r="C473" t="s">
        <v>20</v>
      </c>
      <c r="D473" t="s">
        <v>665</v>
      </c>
      <c r="E473" s="18">
        <v>5</v>
      </c>
      <c r="F473" s="2">
        <v>192.01</v>
      </c>
      <c r="G473" s="13">
        <f t="shared" si="29"/>
        <v>960.05</v>
      </c>
    </row>
    <row r="474" spans="1:7">
      <c r="A474" s="9" t="s">
        <v>666</v>
      </c>
      <c r="B474" s="9" t="s">
        <v>667</v>
      </c>
      <c r="C474" t="s">
        <v>470</v>
      </c>
      <c r="D474" t="s">
        <v>668</v>
      </c>
      <c r="E474" s="18">
        <v>1</v>
      </c>
      <c r="F474" s="2">
        <v>403.65</v>
      </c>
      <c r="G474" s="13">
        <f t="shared" si="29"/>
        <v>403.65</v>
      </c>
    </row>
    <row r="475" spans="1:7">
      <c r="A475" s="9" t="s">
        <v>669</v>
      </c>
      <c r="B475" s="9" t="s">
        <v>670</v>
      </c>
      <c r="C475" t="s">
        <v>470</v>
      </c>
      <c r="D475" t="s">
        <v>606</v>
      </c>
      <c r="E475" s="18">
        <v>1</v>
      </c>
      <c r="F475" s="2">
        <v>497.37</v>
      </c>
      <c r="G475" s="13">
        <f t="shared" si="29"/>
        <v>497.37</v>
      </c>
    </row>
    <row r="476" spans="1:7">
      <c r="A476" s="9" t="s">
        <v>671</v>
      </c>
      <c r="B476" s="9" t="s">
        <v>672</v>
      </c>
      <c r="C476" t="s">
        <v>24</v>
      </c>
      <c r="D476" t="s">
        <v>553</v>
      </c>
      <c r="E476" s="18">
        <v>1083.6600000000001</v>
      </c>
      <c r="F476" s="2">
        <v>34.44</v>
      </c>
      <c r="G476" s="13">
        <f t="shared" si="29"/>
        <v>37321.25</v>
      </c>
    </row>
    <row r="477" spans="1:7">
      <c r="A477" s="9" t="s">
        <v>673</v>
      </c>
      <c r="B477" s="9" t="s">
        <v>674</v>
      </c>
      <c r="C477" t="s">
        <v>59</v>
      </c>
      <c r="D477" t="s">
        <v>675</v>
      </c>
      <c r="E477" s="18">
        <v>194.5</v>
      </c>
      <c r="F477" s="2">
        <v>125.59</v>
      </c>
      <c r="G477" s="13">
        <f t="shared" si="29"/>
        <v>24427.26</v>
      </c>
    </row>
    <row r="479" spans="1:7" s="7" customFormat="1" ht="13.15">
      <c r="A479" s="14" t="s">
        <v>676</v>
      </c>
      <c r="B479" s="14" t="s">
        <v>677</v>
      </c>
      <c r="D479" s="7" t="s">
        <v>678</v>
      </c>
      <c r="E479" s="17"/>
      <c r="F479" s="8"/>
      <c r="G479" s="12">
        <f>G481+G1474+G1740+G2418+G2455</f>
        <v>20549615.989999998</v>
      </c>
    </row>
    <row r="481" spans="1:7" s="7" customFormat="1" ht="13.15">
      <c r="A481" s="14" t="s">
        <v>679</v>
      </c>
      <c r="B481" s="14" t="s">
        <v>680</v>
      </c>
      <c r="D481" s="7" t="s">
        <v>681</v>
      </c>
      <c r="E481" s="17"/>
      <c r="F481" s="8"/>
      <c r="G481" s="12">
        <f>G483+G534+G586+G633+G650+G739+G828+G890+G979+G1071+G1161+G1250+G1339+G1431</f>
        <v>18450143.579999998</v>
      </c>
    </row>
    <row r="483" spans="1:7" s="7" customFormat="1" ht="13.15">
      <c r="A483" s="14" t="s">
        <v>682</v>
      </c>
      <c r="B483" s="14" t="s">
        <v>683</v>
      </c>
      <c r="D483" s="7" t="s">
        <v>684</v>
      </c>
      <c r="E483" s="17"/>
      <c r="F483" s="8"/>
      <c r="G483" s="12">
        <f>G485+G492+G502+G507+G528</f>
        <v>2934840.52</v>
      </c>
    </row>
    <row r="485" spans="1:7" s="7" customFormat="1" ht="13.15">
      <c r="A485" s="14" t="s">
        <v>685</v>
      </c>
      <c r="B485" s="14" t="s">
        <v>686</v>
      </c>
      <c r="D485" s="7" t="s">
        <v>687</v>
      </c>
      <c r="E485" s="17"/>
      <c r="F485" s="8"/>
      <c r="G485" s="12">
        <f>SUM(G487:G490)</f>
        <v>457669.74</v>
      </c>
    </row>
    <row r="487" spans="1:7">
      <c r="A487" s="9" t="s">
        <v>688</v>
      </c>
      <c r="B487" s="9" t="s">
        <v>689</v>
      </c>
      <c r="C487" t="s">
        <v>24</v>
      </c>
      <c r="D487" t="s">
        <v>690</v>
      </c>
      <c r="E487" s="18">
        <v>33435.599999999999</v>
      </c>
      <c r="F487" s="2">
        <v>10.47</v>
      </c>
      <c r="G487" s="13">
        <f>E487*F487</f>
        <v>350070.73</v>
      </c>
    </row>
    <row r="488" spans="1:7">
      <c r="A488" s="9" t="s">
        <v>691</v>
      </c>
      <c r="B488" s="9" t="s">
        <v>692</v>
      </c>
      <c r="C488" t="s">
        <v>24</v>
      </c>
      <c r="D488" t="s">
        <v>693</v>
      </c>
      <c r="E488" s="18">
        <v>668.71</v>
      </c>
      <c r="F488" s="2">
        <v>44.65</v>
      </c>
      <c r="G488" s="13">
        <f>E488*F488</f>
        <v>29857.9</v>
      </c>
    </row>
    <row r="489" spans="1:7">
      <c r="A489" s="9" t="s">
        <v>694</v>
      </c>
      <c r="B489" s="9" t="s">
        <v>695</v>
      </c>
      <c r="C489" t="s">
        <v>696</v>
      </c>
      <c r="D489" t="s">
        <v>697</v>
      </c>
      <c r="E489" s="18">
        <v>31</v>
      </c>
      <c r="F489" s="2">
        <v>341.27</v>
      </c>
      <c r="G489" s="13">
        <f>E489*F489</f>
        <v>10579.37</v>
      </c>
    </row>
    <row r="490" spans="1:7">
      <c r="A490" s="9" t="s">
        <v>698</v>
      </c>
      <c r="B490" s="9" t="s">
        <v>699</v>
      </c>
      <c r="C490" t="s">
        <v>24</v>
      </c>
      <c r="D490" t="s">
        <v>700</v>
      </c>
      <c r="E490" s="18">
        <v>2386.6999999999998</v>
      </c>
      <c r="F490" s="2">
        <v>28.14</v>
      </c>
      <c r="G490" s="13">
        <f>E490*F490</f>
        <v>67161.740000000005</v>
      </c>
    </row>
    <row r="492" spans="1:7" s="7" customFormat="1" ht="13.15">
      <c r="A492" s="14" t="s">
        <v>701</v>
      </c>
      <c r="B492" s="14" t="s">
        <v>702</v>
      </c>
      <c r="D492" s="7" t="s">
        <v>703</v>
      </c>
      <c r="E492" s="17"/>
      <c r="F492" s="8"/>
      <c r="G492" s="12">
        <f>SUM(G494:G500)</f>
        <v>944707.07</v>
      </c>
    </row>
    <row r="494" spans="1:7">
      <c r="A494" s="9" t="s">
        <v>704</v>
      </c>
      <c r="B494" s="9" t="s">
        <v>705</v>
      </c>
      <c r="C494" t="s">
        <v>24</v>
      </c>
      <c r="D494" t="s">
        <v>706</v>
      </c>
      <c r="E494" s="18">
        <v>668.71</v>
      </c>
      <c r="F494" s="2">
        <v>47.73</v>
      </c>
      <c r="G494" s="13">
        <f t="shared" ref="G494:G500" si="30">E494*F494</f>
        <v>31917.53</v>
      </c>
    </row>
    <row r="495" spans="1:7">
      <c r="A495" s="9" t="s">
        <v>707</v>
      </c>
      <c r="B495" s="9" t="s">
        <v>708</v>
      </c>
      <c r="C495" t="s">
        <v>24</v>
      </c>
      <c r="D495" t="s">
        <v>709</v>
      </c>
      <c r="E495" s="18">
        <v>668.71</v>
      </c>
      <c r="F495" s="2">
        <v>43.15</v>
      </c>
      <c r="G495" s="13">
        <f t="shared" si="30"/>
        <v>28854.84</v>
      </c>
    </row>
    <row r="496" spans="1:7">
      <c r="A496" s="9" t="s">
        <v>710</v>
      </c>
      <c r="B496" s="9" t="s">
        <v>711</v>
      </c>
      <c r="C496" t="s">
        <v>20</v>
      </c>
      <c r="D496" t="s">
        <v>712</v>
      </c>
      <c r="E496" s="18">
        <v>3614.05</v>
      </c>
      <c r="F496" s="2">
        <v>11.68</v>
      </c>
      <c r="G496" s="13">
        <f t="shared" si="30"/>
        <v>42212.1</v>
      </c>
    </row>
    <row r="497" spans="1:7">
      <c r="A497" s="9" t="s">
        <v>713</v>
      </c>
      <c r="B497" s="9" t="s">
        <v>714</v>
      </c>
      <c r="C497" t="s">
        <v>696</v>
      </c>
      <c r="D497" t="s">
        <v>715</v>
      </c>
      <c r="E497" s="18">
        <v>694</v>
      </c>
      <c r="F497" s="2">
        <v>15.83</v>
      </c>
      <c r="G497" s="13">
        <f t="shared" si="30"/>
        <v>10986.02</v>
      </c>
    </row>
    <row r="498" spans="1:7">
      <c r="A498" s="9" t="s">
        <v>716</v>
      </c>
      <c r="B498" s="9" t="s">
        <v>717</v>
      </c>
      <c r="C498" t="s">
        <v>20</v>
      </c>
      <c r="D498" t="s">
        <v>718</v>
      </c>
      <c r="E498" s="18">
        <v>206.01</v>
      </c>
      <c r="F498" s="2">
        <v>31.13</v>
      </c>
      <c r="G498" s="13">
        <f t="shared" si="30"/>
        <v>6413.09</v>
      </c>
    </row>
    <row r="499" spans="1:7">
      <c r="A499" s="9" t="s">
        <v>719</v>
      </c>
      <c r="B499" s="9" t="s">
        <v>720</v>
      </c>
      <c r="C499" t="s">
        <v>24</v>
      </c>
      <c r="D499" t="s">
        <v>721</v>
      </c>
      <c r="E499" s="18">
        <v>26554.5</v>
      </c>
      <c r="F499" s="2">
        <v>17.57</v>
      </c>
      <c r="G499" s="13">
        <f t="shared" si="30"/>
        <v>466562.57</v>
      </c>
    </row>
    <row r="500" spans="1:7">
      <c r="A500" s="9" t="s">
        <v>722</v>
      </c>
      <c r="B500" s="9" t="s">
        <v>723</v>
      </c>
      <c r="C500" t="s">
        <v>24</v>
      </c>
      <c r="D500" t="s">
        <v>724</v>
      </c>
      <c r="E500" s="18">
        <v>33435.599999999999</v>
      </c>
      <c r="F500" s="2">
        <v>10.7</v>
      </c>
      <c r="G500" s="13">
        <f t="shared" si="30"/>
        <v>357760.92</v>
      </c>
    </row>
    <row r="502" spans="1:7" s="7" customFormat="1" ht="13.15">
      <c r="A502" s="14" t="s">
        <v>725</v>
      </c>
      <c r="B502" s="14" t="s">
        <v>726</v>
      </c>
      <c r="D502" s="7" t="s">
        <v>727</v>
      </c>
      <c r="E502" s="17"/>
      <c r="F502" s="8"/>
      <c r="G502" s="12">
        <f>SUM(G504:G505)</f>
        <v>85891.71</v>
      </c>
    </row>
    <row r="504" spans="1:7">
      <c r="A504" s="9" t="s">
        <v>728</v>
      </c>
      <c r="B504" s="9" t="s">
        <v>729</v>
      </c>
      <c r="C504" t="s">
        <v>696</v>
      </c>
      <c r="D504" t="s">
        <v>730</v>
      </c>
      <c r="E504" s="18">
        <v>180</v>
      </c>
      <c r="F504" s="2">
        <v>74.2</v>
      </c>
      <c r="G504" s="13">
        <f>E504*F504</f>
        <v>13356</v>
      </c>
    </row>
    <row r="505" spans="1:7">
      <c r="A505" s="9" t="s">
        <v>731</v>
      </c>
      <c r="B505" s="9" t="s">
        <v>732</v>
      </c>
      <c r="C505" t="s">
        <v>20</v>
      </c>
      <c r="D505" t="s">
        <v>733</v>
      </c>
      <c r="E505" s="18">
        <v>2379</v>
      </c>
      <c r="F505" s="2">
        <v>30.49</v>
      </c>
      <c r="G505" s="13">
        <f>E505*F505</f>
        <v>72535.710000000006</v>
      </c>
    </row>
    <row r="507" spans="1:7" s="7" customFormat="1" ht="13.15">
      <c r="A507" s="14" t="s">
        <v>734</v>
      </c>
      <c r="B507" s="14" t="s">
        <v>735</v>
      </c>
      <c r="D507" s="7" t="s">
        <v>736</v>
      </c>
      <c r="E507" s="17"/>
      <c r="F507" s="8"/>
      <c r="G507" s="12">
        <f>SUM(G509:G526)</f>
        <v>784193.23</v>
      </c>
    </row>
    <row r="509" spans="1:7">
      <c r="A509" s="9" t="s">
        <v>737</v>
      </c>
      <c r="B509" s="9" t="s">
        <v>738</v>
      </c>
      <c r="C509" t="s">
        <v>696</v>
      </c>
      <c r="D509" t="s">
        <v>739</v>
      </c>
      <c r="E509" s="18">
        <v>10</v>
      </c>
      <c r="F509" s="2">
        <v>5676.53</v>
      </c>
      <c r="G509" s="13">
        <f t="shared" ref="G509:G526" si="31">E509*F509</f>
        <v>56765.3</v>
      </c>
    </row>
    <row r="510" spans="1:7">
      <c r="A510" s="9" t="s">
        <v>740</v>
      </c>
      <c r="B510" s="9" t="s">
        <v>741</v>
      </c>
      <c r="C510" t="s">
        <v>696</v>
      </c>
      <c r="D510" t="s">
        <v>742</v>
      </c>
      <c r="E510" s="18">
        <v>2</v>
      </c>
      <c r="F510" s="2">
        <v>20294.59</v>
      </c>
      <c r="G510" s="13">
        <f t="shared" si="31"/>
        <v>40589.18</v>
      </c>
    </row>
    <row r="511" spans="1:7">
      <c r="A511" s="9" t="s">
        <v>743</v>
      </c>
      <c r="B511" s="9" t="s">
        <v>744</v>
      </c>
      <c r="C511" t="s">
        <v>696</v>
      </c>
      <c r="D511" t="s">
        <v>745</v>
      </c>
      <c r="E511" s="18">
        <v>4</v>
      </c>
      <c r="F511" s="2">
        <v>22795.64</v>
      </c>
      <c r="G511" s="13">
        <f t="shared" si="31"/>
        <v>91182.56</v>
      </c>
    </row>
    <row r="512" spans="1:7">
      <c r="A512" s="9" t="s">
        <v>746</v>
      </c>
      <c r="B512" s="9" t="s">
        <v>747</v>
      </c>
      <c r="C512" t="s">
        <v>696</v>
      </c>
      <c r="D512" t="s">
        <v>748</v>
      </c>
      <c r="E512" s="18">
        <v>3</v>
      </c>
      <c r="F512" s="2">
        <v>894.45</v>
      </c>
      <c r="G512" s="13">
        <f t="shared" si="31"/>
        <v>2683.35</v>
      </c>
    </row>
    <row r="513" spans="1:7">
      <c r="A513" s="9" t="s">
        <v>749</v>
      </c>
      <c r="B513" s="9" t="s">
        <v>750</v>
      </c>
      <c r="C513" t="s">
        <v>696</v>
      </c>
      <c r="D513" t="s">
        <v>751</v>
      </c>
      <c r="E513" s="18">
        <v>1</v>
      </c>
      <c r="F513" s="2">
        <v>3798.62</v>
      </c>
      <c r="G513" s="13">
        <f t="shared" si="31"/>
        <v>3798.62</v>
      </c>
    </row>
    <row r="514" spans="1:7">
      <c r="A514" s="9" t="s">
        <v>752</v>
      </c>
      <c r="B514" s="9" t="s">
        <v>753</v>
      </c>
      <c r="C514" t="s">
        <v>20</v>
      </c>
      <c r="D514" t="s">
        <v>754</v>
      </c>
      <c r="E514" s="18">
        <v>5</v>
      </c>
      <c r="F514" s="2">
        <v>19.93</v>
      </c>
      <c r="G514" s="13">
        <f t="shared" si="31"/>
        <v>99.65</v>
      </c>
    </row>
    <row r="515" spans="1:7">
      <c r="A515" s="9" t="s">
        <v>755</v>
      </c>
      <c r="B515" s="9" t="s">
        <v>756</v>
      </c>
      <c r="C515" t="s">
        <v>20</v>
      </c>
      <c r="D515" t="s">
        <v>757</v>
      </c>
      <c r="E515" s="18">
        <v>362.7</v>
      </c>
      <c r="F515" s="2">
        <v>742.12</v>
      </c>
      <c r="G515" s="13">
        <f t="shared" si="31"/>
        <v>269166.92</v>
      </c>
    </row>
    <row r="516" spans="1:7">
      <c r="A516" s="9" t="s">
        <v>758</v>
      </c>
      <c r="B516" s="9" t="s">
        <v>759</v>
      </c>
      <c r="C516" t="s">
        <v>760</v>
      </c>
      <c r="D516" t="s">
        <v>761</v>
      </c>
      <c r="E516" s="18">
        <v>1</v>
      </c>
      <c r="F516" s="2">
        <v>4326.96</v>
      </c>
      <c r="G516" s="13">
        <f t="shared" si="31"/>
        <v>4326.96</v>
      </c>
    </row>
    <row r="517" spans="1:7">
      <c r="A517" s="9" t="s">
        <v>762</v>
      </c>
      <c r="B517" s="9" t="s">
        <v>763</v>
      </c>
      <c r="C517" t="s">
        <v>696</v>
      </c>
      <c r="D517" t="s">
        <v>764</v>
      </c>
      <c r="E517" s="18">
        <v>31</v>
      </c>
      <c r="F517" s="2">
        <v>5453.81</v>
      </c>
      <c r="G517" s="13">
        <f t="shared" si="31"/>
        <v>169068.11</v>
      </c>
    </row>
    <row r="518" spans="1:7">
      <c r="A518" s="9" t="s">
        <v>765</v>
      </c>
      <c r="B518" s="9" t="s">
        <v>766</v>
      </c>
      <c r="C518" t="s">
        <v>20</v>
      </c>
      <c r="D518" t="s">
        <v>767</v>
      </c>
      <c r="E518" s="18">
        <v>160.19999999999999</v>
      </c>
      <c r="F518" s="2">
        <v>25.02</v>
      </c>
      <c r="G518" s="13">
        <f t="shared" si="31"/>
        <v>4008.2</v>
      </c>
    </row>
    <row r="519" spans="1:7">
      <c r="A519" s="9" t="s">
        <v>768</v>
      </c>
      <c r="B519" s="9" t="s">
        <v>769</v>
      </c>
      <c r="C519" t="s">
        <v>20</v>
      </c>
      <c r="D519" t="s">
        <v>770</v>
      </c>
      <c r="E519" s="18">
        <v>160.19999999999999</v>
      </c>
      <c r="F519" s="2">
        <v>23.45</v>
      </c>
      <c r="G519" s="13">
        <f t="shared" si="31"/>
        <v>3756.69</v>
      </c>
    </row>
    <row r="520" spans="1:7">
      <c r="A520" s="9" t="s">
        <v>771</v>
      </c>
      <c r="B520" s="9" t="s">
        <v>772</v>
      </c>
      <c r="C520" t="s">
        <v>760</v>
      </c>
      <c r="D520" t="s">
        <v>773</v>
      </c>
      <c r="E520" s="18">
        <v>3</v>
      </c>
      <c r="F520" s="2">
        <v>2120</v>
      </c>
      <c r="G520" s="13">
        <f t="shared" si="31"/>
        <v>6360</v>
      </c>
    </row>
    <row r="521" spans="1:7">
      <c r="A521" s="9" t="s">
        <v>774</v>
      </c>
      <c r="B521" s="9" t="s">
        <v>775</v>
      </c>
      <c r="C521" t="s">
        <v>20</v>
      </c>
      <c r="D521" t="s">
        <v>776</v>
      </c>
      <c r="E521" s="18">
        <v>24</v>
      </c>
      <c r="F521" s="2">
        <v>157.86000000000001</v>
      </c>
      <c r="G521" s="13">
        <f t="shared" si="31"/>
        <v>3788.64</v>
      </c>
    </row>
    <row r="522" spans="1:7">
      <c r="A522" s="9" t="s">
        <v>777</v>
      </c>
      <c r="B522" s="9" t="s">
        <v>778</v>
      </c>
      <c r="C522" t="s">
        <v>696</v>
      </c>
      <c r="D522" t="s">
        <v>779</v>
      </c>
      <c r="E522" s="18">
        <v>50</v>
      </c>
      <c r="F522" s="2">
        <v>2008.68</v>
      </c>
      <c r="G522" s="13">
        <f t="shared" si="31"/>
        <v>100434</v>
      </c>
    </row>
    <row r="523" spans="1:7">
      <c r="A523" s="9" t="s">
        <v>780</v>
      </c>
      <c r="B523" s="9" t="s">
        <v>781</v>
      </c>
      <c r="C523" t="s">
        <v>782</v>
      </c>
      <c r="D523" t="s">
        <v>783</v>
      </c>
      <c r="E523" s="18">
        <v>656</v>
      </c>
      <c r="F523" s="2">
        <v>11.33</v>
      </c>
      <c r="G523" s="13">
        <f t="shared" si="31"/>
        <v>7432.48</v>
      </c>
    </row>
    <row r="524" spans="1:7">
      <c r="A524" s="9" t="s">
        <v>784</v>
      </c>
      <c r="B524" s="9" t="s">
        <v>785</v>
      </c>
      <c r="C524" t="s">
        <v>470</v>
      </c>
      <c r="D524" t="s">
        <v>786</v>
      </c>
      <c r="E524" s="18">
        <v>1</v>
      </c>
      <c r="F524" s="2">
        <v>3324.33</v>
      </c>
      <c r="G524" s="13">
        <f t="shared" si="31"/>
        <v>3324.33</v>
      </c>
    </row>
    <row r="525" spans="1:7">
      <c r="A525" s="9" t="s">
        <v>787</v>
      </c>
      <c r="B525" s="9" t="s">
        <v>788</v>
      </c>
      <c r="C525" t="s">
        <v>470</v>
      </c>
      <c r="D525" t="s">
        <v>789</v>
      </c>
      <c r="E525" s="18">
        <v>1</v>
      </c>
      <c r="F525" s="2">
        <v>1414.96</v>
      </c>
      <c r="G525" s="13">
        <f t="shared" si="31"/>
        <v>1414.96</v>
      </c>
    </row>
    <row r="526" spans="1:7">
      <c r="A526" s="9" t="s">
        <v>790</v>
      </c>
      <c r="B526" s="9" t="s">
        <v>791</v>
      </c>
      <c r="C526" t="s">
        <v>696</v>
      </c>
      <c r="D526" t="s">
        <v>792</v>
      </c>
      <c r="E526" s="18">
        <v>1</v>
      </c>
      <c r="F526" s="2">
        <v>15993.28</v>
      </c>
      <c r="G526" s="13">
        <f t="shared" si="31"/>
        <v>15993.28</v>
      </c>
    </row>
    <row r="528" spans="1:7" s="7" customFormat="1" ht="13.15">
      <c r="A528" s="14" t="s">
        <v>793</v>
      </c>
      <c r="B528" s="14" t="s">
        <v>794</v>
      </c>
      <c r="D528" s="7" t="s">
        <v>795</v>
      </c>
      <c r="E528" s="17"/>
      <c r="F528" s="8"/>
      <c r="G528" s="12">
        <f>SUM(G530:G532)</f>
        <v>662378.77</v>
      </c>
    </row>
    <row r="530" spans="1:7">
      <c r="A530" s="9" t="s">
        <v>796</v>
      </c>
      <c r="B530" s="9" t="s">
        <v>797</v>
      </c>
      <c r="C530" t="s">
        <v>24</v>
      </c>
      <c r="D530" t="s">
        <v>798</v>
      </c>
      <c r="E530" s="18">
        <v>11723.3</v>
      </c>
      <c r="F530" s="2">
        <v>55.96</v>
      </c>
      <c r="G530" s="13">
        <f>E530*F530</f>
        <v>656035.87</v>
      </c>
    </row>
    <row r="531" spans="1:7">
      <c r="A531" s="9" t="s">
        <v>799</v>
      </c>
      <c r="B531" s="9" t="s">
        <v>800</v>
      </c>
      <c r="C531" t="s">
        <v>696</v>
      </c>
      <c r="D531" t="s">
        <v>801</v>
      </c>
      <c r="E531" s="18">
        <v>4</v>
      </c>
      <c r="F531" s="2">
        <v>1457.5</v>
      </c>
      <c r="G531" s="13">
        <f>E531*F531</f>
        <v>5830</v>
      </c>
    </row>
    <row r="532" spans="1:7">
      <c r="A532" s="9" t="s">
        <v>802</v>
      </c>
      <c r="B532" s="9" t="s">
        <v>803</v>
      </c>
      <c r="C532" t="s">
        <v>760</v>
      </c>
      <c r="D532" t="s">
        <v>804</v>
      </c>
      <c r="E532" s="18">
        <v>10</v>
      </c>
      <c r="F532" s="2">
        <v>51.29</v>
      </c>
      <c r="G532" s="13">
        <f>E532*F532</f>
        <v>512.9</v>
      </c>
    </row>
    <row r="534" spans="1:7" s="7" customFormat="1" ht="13.15">
      <c r="A534" s="14" t="s">
        <v>805</v>
      </c>
      <c r="B534" s="14" t="s">
        <v>806</v>
      </c>
      <c r="D534" s="7" t="s">
        <v>807</v>
      </c>
      <c r="E534" s="17"/>
      <c r="F534" s="8"/>
      <c r="G534" s="12">
        <f>G536+G542+G553+G557+G562+G582</f>
        <v>398682.84</v>
      </c>
    </row>
    <row r="536" spans="1:7" s="7" customFormat="1" ht="13.15">
      <c r="A536" s="14" t="s">
        <v>808</v>
      </c>
      <c r="B536" s="14" t="s">
        <v>809</v>
      </c>
      <c r="D536" s="7" t="s">
        <v>687</v>
      </c>
      <c r="E536" s="17"/>
      <c r="F536" s="8"/>
      <c r="G536" s="12">
        <f>SUM(G538:G540)</f>
        <v>59399.06</v>
      </c>
    </row>
    <row r="538" spans="1:7">
      <c r="A538" s="9" t="s">
        <v>810</v>
      </c>
      <c r="B538" s="9" t="s">
        <v>689</v>
      </c>
      <c r="C538" t="s">
        <v>24</v>
      </c>
      <c r="D538" t="s">
        <v>690</v>
      </c>
      <c r="E538" s="18">
        <v>5107.3</v>
      </c>
      <c r="F538" s="2">
        <v>10.47</v>
      </c>
      <c r="G538" s="13">
        <f>E538*F538</f>
        <v>53473.43</v>
      </c>
    </row>
    <row r="539" spans="1:7">
      <c r="A539" s="9" t="s">
        <v>811</v>
      </c>
      <c r="B539" s="9" t="s">
        <v>692</v>
      </c>
      <c r="C539" t="s">
        <v>24</v>
      </c>
      <c r="D539" t="s">
        <v>693</v>
      </c>
      <c r="E539" s="18">
        <v>102.14</v>
      </c>
      <c r="F539" s="2">
        <v>44.65</v>
      </c>
      <c r="G539" s="13">
        <f>E539*F539</f>
        <v>4560.55</v>
      </c>
    </row>
    <row r="540" spans="1:7">
      <c r="A540" s="9" t="s">
        <v>812</v>
      </c>
      <c r="B540" s="9" t="s">
        <v>695</v>
      </c>
      <c r="C540" t="s">
        <v>696</v>
      </c>
      <c r="D540" t="s">
        <v>697</v>
      </c>
      <c r="E540" s="18">
        <v>4</v>
      </c>
      <c r="F540" s="2">
        <v>341.27</v>
      </c>
      <c r="G540" s="13">
        <f>E540*F540</f>
        <v>1365.08</v>
      </c>
    </row>
    <row r="542" spans="1:7" s="7" customFormat="1" ht="13.15">
      <c r="A542" s="14" t="s">
        <v>813</v>
      </c>
      <c r="B542" s="14" t="s">
        <v>814</v>
      </c>
      <c r="D542" s="7" t="s">
        <v>703</v>
      </c>
      <c r="E542" s="17"/>
      <c r="F542" s="8"/>
      <c r="G542" s="12">
        <f>SUM(G544:G551)</f>
        <v>125894.39999999999</v>
      </c>
    </row>
    <row r="544" spans="1:7">
      <c r="A544" s="9" t="s">
        <v>815</v>
      </c>
      <c r="B544" s="9" t="s">
        <v>705</v>
      </c>
      <c r="C544" t="s">
        <v>24</v>
      </c>
      <c r="D544" t="s">
        <v>706</v>
      </c>
      <c r="E544" s="18">
        <v>102.14</v>
      </c>
      <c r="F544" s="2">
        <v>47.73</v>
      </c>
      <c r="G544" s="13">
        <f t="shared" ref="G544:G551" si="32">E544*F544</f>
        <v>4875.1400000000003</v>
      </c>
    </row>
    <row r="545" spans="1:7">
      <c r="A545" s="9" t="s">
        <v>816</v>
      </c>
      <c r="B545" s="9" t="s">
        <v>708</v>
      </c>
      <c r="C545" t="s">
        <v>24</v>
      </c>
      <c r="D545" t="s">
        <v>709</v>
      </c>
      <c r="E545" s="18">
        <v>102.14</v>
      </c>
      <c r="F545" s="2">
        <v>43.15</v>
      </c>
      <c r="G545" s="13">
        <f t="shared" si="32"/>
        <v>4407.34</v>
      </c>
    </row>
    <row r="546" spans="1:7">
      <c r="A546" s="9" t="s">
        <v>817</v>
      </c>
      <c r="B546" s="9" t="s">
        <v>711</v>
      </c>
      <c r="C546" t="s">
        <v>20</v>
      </c>
      <c r="D546" t="s">
        <v>712</v>
      </c>
      <c r="E546" s="18">
        <v>304.44</v>
      </c>
      <c r="F546" s="2">
        <v>11.68</v>
      </c>
      <c r="G546" s="13">
        <f t="shared" si="32"/>
        <v>3555.86</v>
      </c>
    </row>
    <row r="547" spans="1:7">
      <c r="A547" s="9" t="s">
        <v>818</v>
      </c>
      <c r="B547" s="9" t="s">
        <v>714</v>
      </c>
      <c r="C547" t="s">
        <v>696</v>
      </c>
      <c r="D547" t="s">
        <v>715</v>
      </c>
      <c r="E547" s="18">
        <v>273</v>
      </c>
      <c r="F547" s="2">
        <v>15.83</v>
      </c>
      <c r="G547" s="13">
        <f t="shared" si="32"/>
        <v>4321.59</v>
      </c>
    </row>
    <row r="548" spans="1:7">
      <c r="A548" s="9" t="s">
        <v>819</v>
      </c>
      <c r="B548" s="9" t="s">
        <v>717</v>
      </c>
      <c r="C548" t="s">
        <v>20</v>
      </c>
      <c r="D548" t="s">
        <v>718</v>
      </c>
      <c r="E548" s="18">
        <v>81.19</v>
      </c>
      <c r="F548" s="2">
        <v>31.13</v>
      </c>
      <c r="G548" s="13">
        <f t="shared" si="32"/>
        <v>2527.44</v>
      </c>
    </row>
    <row r="549" spans="1:7">
      <c r="A549" s="9" t="s">
        <v>820</v>
      </c>
      <c r="B549" s="9" t="s">
        <v>720</v>
      </c>
      <c r="C549" t="s">
        <v>24</v>
      </c>
      <c r="D549" t="s">
        <v>721</v>
      </c>
      <c r="E549" s="18">
        <v>2655.45</v>
      </c>
      <c r="F549" s="2">
        <v>17.57</v>
      </c>
      <c r="G549" s="13">
        <f t="shared" si="32"/>
        <v>46656.26</v>
      </c>
    </row>
    <row r="550" spans="1:7">
      <c r="A550" s="9" t="s">
        <v>821</v>
      </c>
      <c r="B550" s="9" t="s">
        <v>723</v>
      </c>
      <c r="C550" t="s">
        <v>24</v>
      </c>
      <c r="D550" t="s">
        <v>724</v>
      </c>
      <c r="E550" s="18">
        <v>5107.3</v>
      </c>
      <c r="F550" s="2">
        <v>10.7</v>
      </c>
      <c r="G550" s="13">
        <f t="shared" si="32"/>
        <v>54648.11</v>
      </c>
    </row>
    <row r="551" spans="1:7">
      <c r="A551" s="9" t="s">
        <v>822</v>
      </c>
      <c r="B551" s="9" t="s">
        <v>823</v>
      </c>
      <c r="C551" t="s">
        <v>24</v>
      </c>
      <c r="D551" t="s">
        <v>824</v>
      </c>
      <c r="E551" s="18">
        <v>189</v>
      </c>
      <c r="F551" s="2">
        <v>25.94</v>
      </c>
      <c r="G551" s="13">
        <f t="shared" si="32"/>
        <v>4902.66</v>
      </c>
    </row>
    <row r="553" spans="1:7" s="7" customFormat="1" ht="13.15">
      <c r="A553" s="14" t="s">
        <v>825</v>
      </c>
      <c r="B553" s="14" t="s">
        <v>826</v>
      </c>
      <c r="D553" s="7" t="s">
        <v>827</v>
      </c>
      <c r="E553" s="17"/>
      <c r="F553" s="8"/>
      <c r="G553" s="12">
        <f>SUM(G555:G555)</f>
        <v>19805.400000000001</v>
      </c>
    </row>
    <row r="555" spans="1:7">
      <c r="A555" s="9" t="s">
        <v>828</v>
      </c>
      <c r="B555" s="9" t="s">
        <v>829</v>
      </c>
      <c r="C555" t="s">
        <v>20</v>
      </c>
      <c r="D555" t="s">
        <v>830</v>
      </c>
      <c r="E555" s="18">
        <v>12</v>
      </c>
      <c r="F555" s="2">
        <v>1650.45</v>
      </c>
      <c r="G555" s="13">
        <f>E555*F555</f>
        <v>19805.400000000001</v>
      </c>
    </row>
    <row r="557" spans="1:7" s="7" customFormat="1" ht="13.15">
      <c r="A557" s="14" t="s">
        <v>831</v>
      </c>
      <c r="B557" s="14" t="s">
        <v>832</v>
      </c>
      <c r="D557" s="7" t="s">
        <v>727</v>
      </c>
      <c r="E557" s="17"/>
      <c r="F557" s="8"/>
      <c r="G557" s="12">
        <f>SUM(G559:G560)</f>
        <v>6214</v>
      </c>
    </row>
    <row r="559" spans="1:7">
      <c r="A559" s="9" t="s">
        <v>833</v>
      </c>
      <c r="B559" s="9" t="s">
        <v>729</v>
      </c>
      <c r="C559" t="s">
        <v>696</v>
      </c>
      <c r="D559" t="s">
        <v>730</v>
      </c>
      <c r="E559" s="18">
        <v>18</v>
      </c>
      <c r="F559" s="2">
        <v>74.2</v>
      </c>
      <c r="G559" s="13">
        <f>E559*F559</f>
        <v>1335.6</v>
      </c>
    </row>
    <row r="560" spans="1:7">
      <c r="A560" s="9" t="s">
        <v>834</v>
      </c>
      <c r="B560" s="9" t="s">
        <v>732</v>
      </c>
      <c r="C560" t="s">
        <v>20</v>
      </c>
      <c r="D560" t="s">
        <v>733</v>
      </c>
      <c r="E560" s="18">
        <v>160</v>
      </c>
      <c r="F560" s="2">
        <v>30.49</v>
      </c>
      <c r="G560" s="13">
        <f>E560*F560</f>
        <v>4878.3999999999996</v>
      </c>
    </row>
    <row r="562" spans="1:7" s="7" customFormat="1" ht="13.15">
      <c r="A562" s="14" t="s">
        <v>835</v>
      </c>
      <c r="B562" s="14" t="s">
        <v>836</v>
      </c>
      <c r="D562" s="7" t="s">
        <v>736</v>
      </c>
      <c r="E562" s="17"/>
      <c r="F562" s="8"/>
      <c r="G562" s="12">
        <f>SUM(G564:G580)</f>
        <v>181539.98</v>
      </c>
    </row>
    <row r="564" spans="1:7">
      <c r="A564" s="9" t="s">
        <v>837</v>
      </c>
      <c r="B564" s="9" t="s">
        <v>747</v>
      </c>
      <c r="C564" t="s">
        <v>696</v>
      </c>
      <c r="D564" t="s">
        <v>748</v>
      </c>
      <c r="E564" s="18">
        <v>2</v>
      </c>
      <c r="F564" s="2">
        <v>894.45</v>
      </c>
      <c r="G564" s="13">
        <f t="shared" ref="G564:G580" si="33">E564*F564</f>
        <v>1788.9</v>
      </c>
    </row>
    <row r="565" spans="1:7">
      <c r="A565" s="9" t="s">
        <v>838</v>
      </c>
      <c r="B565" s="9" t="s">
        <v>750</v>
      </c>
      <c r="C565" t="s">
        <v>696</v>
      </c>
      <c r="D565" t="s">
        <v>751</v>
      </c>
      <c r="E565" s="18">
        <v>1</v>
      </c>
      <c r="F565" s="2">
        <v>3798.62</v>
      </c>
      <c r="G565" s="13">
        <f t="shared" si="33"/>
        <v>3798.62</v>
      </c>
    </row>
    <row r="566" spans="1:7">
      <c r="A566" s="9" t="s">
        <v>839</v>
      </c>
      <c r="B566" s="9" t="s">
        <v>840</v>
      </c>
      <c r="C566" t="s">
        <v>20</v>
      </c>
      <c r="D566" t="s">
        <v>841</v>
      </c>
      <c r="E566" s="18">
        <v>166</v>
      </c>
      <c r="F566" s="2">
        <v>25.79</v>
      </c>
      <c r="G566" s="13">
        <f t="shared" si="33"/>
        <v>4281.1400000000003</v>
      </c>
    </row>
    <row r="567" spans="1:7">
      <c r="A567" s="9" t="s">
        <v>842</v>
      </c>
      <c r="B567" s="9" t="s">
        <v>843</v>
      </c>
      <c r="C567" t="s">
        <v>20</v>
      </c>
      <c r="D567" t="s">
        <v>844</v>
      </c>
      <c r="E567" s="18">
        <v>166</v>
      </c>
      <c r="F567" s="2">
        <v>12.9</v>
      </c>
      <c r="G567" s="13">
        <f t="shared" si="33"/>
        <v>2141.4</v>
      </c>
    </row>
    <row r="568" spans="1:7">
      <c r="A568" s="9" t="s">
        <v>845</v>
      </c>
      <c r="B568" s="9" t="s">
        <v>846</v>
      </c>
      <c r="C568" t="s">
        <v>20</v>
      </c>
      <c r="D568" t="s">
        <v>847</v>
      </c>
      <c r="E568" s="18">
        <v>166</v>
      </c>
      <c r="F568" s="2">
        <v>126.92</v>
      </c>
      <c r="G568" s="13">
        <f t="shared" si="33"/>
        <v>21068.720000000001</v>
      </c>
    </row>
    <row r="569" spans="1:7">
      <c r="A569" s="9" t="s">
        <v>848</v>
      </c>
      <c r="B569" s="9" t="s">
        <v>753</v>
      </c>
      <c r="C569" t="s">
        <v>20</v>
      </c>
      <c r="D569" t="s">
        <v>754</v>
      </c>
      <c r="E569" s="18">
        <v>10</v>
      </c>
      <c r="F569" s="2">
        <v>19.93</v>
      </c>
      <c r="G569" s="13">
        <f t="shared" si="33"/>
        <v>199.3</v>
      </c>
    </row>
    <row r="570" spans="1:7">
      <c r="A570" s="9" t="s">
        <v>849</v>
      </c>
      <c r="B570" s="9" t="s">
        <v>756</v>
      </c>
      <c r="C570" t="s">
        <v>20</v>
      </c>
      <c r="D570" t="s">
        <v>757</v>
      </c>
      <c r="E570" s="18">
        <v>46.4</v>
      </c>
      <c r="F570" s="2">
        <v>742.12</v>
      </c>
      <c r="G570" s="13">
        <f t="shared" si="33"/>
        <v>34434.370000000003</v>
      </c>
    </row>
    <row r="571" spans="1:7">
      <c r="A571" s="9" t="s">
        <v>850</v>
      </c>
      <c r="B571" s="9" t="s">
        <v>759</v>
      </c>
      <c r="C571" t="s">
        <v>760</v>
      </c>
      <c r="D571" t="s">
        <v>761</v>
      </c>
      <c r="E571" s="18">
        <v>1</v>
      </c>
      <c r="F571" s="2">
        <v>4326.96</v>
      </c>
      <c r="G571" s="13">
        <f t="shared" si="33"/>
        <v>4326.96</v>
      </c>
    </row>
    <row r="572" spans="1:7">
      <c r="A572" s="9" t="s">
        <v>851</v>
      </c>
      <c r="B572" s="9" t="s">
        <v>763</v>
      </c>
      <c r="C572" t="s">
        <v>696</v>
      </c>
      <c r="D572" t="s">
        <v>764</v>
      </c>
      <c r="E572" s="18">
        <v>4</v>
      </c>
      <c r="F572" s="2">
        <v>5453.81</v>
      </c>
      <c r="G572" s="13">
        <f t="shared" si="33"/>
        <v>21815.24</v>
      </c>
    </row>
    <row r="573" spans="1:7">
      <c r="A573" s="9" t="s">
        <v>852</v>
      </c>
      <c r="B573" s="9" t="s">
        <v>772</v>
      </c>
      <c r="C573" t="s">
        <v>760</v>
      </c>
      <c r="D573" t="s">
        <v>773</v>
      </c>
      <c r="E573" s="18">
        <v>1.5</v>
      </c>
      <c r="F573" s="2">
        <v>2120</v>
      </c>
      <c r="G573" s="13">
        <f t="shared" si="33"/>
        <v>3180</v>
      </c>
    </row>
    <row r="574" spans="1:7">
      <c r="A574" s="9" t="s">
        <v>853</v>
      </c>
      <c r="B574" s="9" t="s">
        <v>775</v>
      </c>
      <c r="C574" t="s">
        <v>20</v>
      </c>
      <c r="D574" t="s">
        <v>776</v>
      </c>
      <c r="E574" s="18">
        <v>159.6</v>
      </c>
      <c r="F574" s="2">
        <v>157.86000000000001</v>
      </c>
      <c r="G574" s="13">
        <f t="shared" si="33"/>
        <v>25194.46</v>
      </c>
    </row>
    <row r="575" spans="1:7">
      <c r="A575" s="9" t="s">
        <v>854</v>
      </c>
      <c r="B575" s="9" t="s">
        <v>855</v>
      </c>
      <c r="C575" t="s">
        <v>696</v>
      </c>
      <c r="D575" t="s">
        <v>856</v>
      </c>
      <c r="E575" s="18">
        <v>15</v>
      </c>
      <c r="F575" s="2">
        <v>3214.58</v>
      </c>
      <c r="G575" s="13">
        <f t="shared" si="33"/>
        <v>48218.7</v>
      </c>
    </row>
    <row r="576" spans="1:7">
      <c r="A576" s="9" t="s">
        <v>857</v>
      </c>
      <c r="B576" s="9" t="s">
        <v>781</v>
      </c>
      <c r="C576" t="s">
        <v>782</v>
      </c>
      <c r="D576" t="s">
        <v>783</v>
      </c>
      <c r="E576" s="18">
        <v>262.39999999999998</v>
      </c>
      <c r="F576" s="2">
        <v>11.33</v>
      </c>
      <c r="G576" s="13">
        <f t="shared" si="33"/>
        <v>2972.99</v>
      </c>
    </row>
    <row r="577" spans="1:7">
      <c r="A577" s="9" t="s">
        <v>858</v>
      </c>
      <c r="B577" s="9" t="s">
        <v>785</v>
      </c>
      <c r="C577" t="s">
        <v>470</v>
      </c>
      <c r="D577" t="s">
        <v>786</v>
      </c>
      <c r="E577" s="18">
        <v>1</v>
      </c>
      <c r="F577" s="2">
        <v>3324.33</v>
      </c>
      <c r="G577" s="13">
        <f t="shared" si="33"/>
        <v>3324.33</v>
      </c>
    </row>
    <row r="578" spans="1:7">
      <c r="A578" s="9" t="s">
        <v>859</v>
      </c>
      <c r="B578" s="9" t="s">
        <v>788</v>
      </c>
      <c r="C578" t="s">
        <v>470</v>
      </c>
      <c r="D578" t="s">
        <v>789</v>
      </c>
      <c r="E578" s="18">
        <v>1</v>
      </c>
      <c r="F578" s="2">
        <v>1414.96</v>
      </c>
      <c r="G578" s="13">
        <f t="shared" si="33"/>
        <v>1414.96</v>
      </c>
    </row>
    <row r="579" spans="1:7">
      <c r="A579" s="9" t="s">
        <v>860</v>
      </c>
      <c r="B579" s="9" t="s">
        <v>861</v>
      </c>
      <c r="C579" t="s">
        <v>59</v>
      </c>
      <c r="D579" t="s">
        <v>862</v>
      </c>
      <c r="E579" s="18">
        <v>165.6</v>
      </c>
      <c r="F579" s="2">
        <v>13.64</v>
      </c>
      <c r="G579" s="13">
        <f t="shared" si="33"/>
        <v>2258.7800000000002</v>
      </c>
    </row>
    <row r="580" spans="1:7">
      <c r="A580" s="9" t="s">
        <v>863</v>
      </c>
      <c r="B580" s="9" t="s">
        <v>864</v>
      </c>
      <c r="C580" t="s">
        <v>59</v>
      </c>
      <c r="D580" t="s">
        <v>865</v>
      </c>
      <c r="E580" s="18">
        <v>165.6</v>
      </c>
      <c r="F580" s="2">
        <v>6.77</v>
      </c>
      <c r="G580" s="13">
        <f t="shared" si="33"/>
        <v>1121.1099999999999</v>
      </c>
    </row>
    <row r="582" spans="1:7" s="7" customFormat="1" ht="13.15">
      <c r="A582" s="14" t="s">
        <v>866</v>
      </c>
      <c r="B582" s="14" t="s">
        <v>867</v>
      </c>
      <c r="D582" s="7" t="s">
        <v>795</v>
      </c>
      <c r="E582" s="17"/>
      <c r="F582" s="8"/>
      <c r="G582" s="12">
        <f>SUM(G584:G584)</f>
        <v>5830</v>
      </c>
    </row>
    <row r="584" spans="1:7">
      <c r="A584" s="9" t="s">
        <v>868</v>
      </c>
      <c r="B584" s="9" t="s">
        <v>800</v>
      </c>
      <c r="C584" t="s">
        <v>696</v>
      </c>
      <c r="D584" t="s">
        <v>801</v>
      </c>
      <c r="E584" s="18">
        <v>4</v>
      </c>
      <c r="F584" s="2">
        <v>1457.5</v>
      </c>
      <c r="G584" s="13">
        <f>E584*F584</f>
        <v>5830</v>
      </c>
    </row>
    <row r="586" spans="1:7" s="7" customFormat="1" ht="13.15">
      <c r="A586" s="14" t="s">
        <v>869</v>
      </c>
      <c r="B586" s="14" t="s">
        <v>870</v>
      </c>
      <c r="D586" s="7" t="s">
        <v>871</v>
      </c>
      <c r="E586" s="17"/>
      <c r="F586" s="8"/>
      <c r="G586" s="12">
        <f>G588+G594+G605+G610+G629</f>
        <v>358062.85</v>
      </c>
    </row>
    <row r="588" spans="1:7" s="7" customFormat="1" ht="13.15">
      <c r="A588" s="14" t="s">
        <v>872</v>
      </c>
      <c r="B588" s="14" t="s">
        <v>873</v>
      </c>
      <c r="D588" s="7" t="s">
        <v>687</v>
      </c>
      <c r="E588" s="17"/>
      <c r="F588" s="8"/>
      <c r="G588" s="12">
        <f>SUM(G590:G592)</f>
        <v>51352.28</v>
      </c>
    </row>
    <row r="590" spans="1:7">
      <c r="A590" s="9" t="s">
        <v>874</v>
      </c>
      <c r="B590" s="9" t="s">
        <v>689</v>
      </c>
      <c r="C590" t="s">
        <v>24</v>
      </c>
      <c r="D590" t="s">
        <v>690</v>
      </c>
      <c r="E590" s="18">
        <v>4399.13</v>
      </c>
      <c r="F590" s="2">
        <v>10.47</v>
      </c>
      <c r="G590" s="13">
        <f>E590*F590</f>
        <v>46058.89</v>
      </c>
    </row>
    <row r="591" spans="1:7">
      <c r="A591" s="9" t="s">
        <v>875</v>
      </c>
      <c r="B591" s="9" t="s">
        <v>692</v>
      </c>
      <c r="C591" t="s">
        <v>24</v>
      </c>
      <c r="D591" t="s">
        <v>693</v>
      </c>
      <c r="E591" s="18">
        <v>87.98</v>
      </c>
      <c r="F591" s="2">
        <v>44.65</v>
      </c>
      <c r="G591" s="13">
        <f>E591*F591</f>
        <v>3928.31</v>
      </c>
    </row>
    <row r="592" spans="1:7">
      <c r="A592" s="9" t="s">
        <v>876</v>
      </c>
      <c r="B592" s="9" t="s">
        <v>695</v>
      </c>
      <c r="C592" t="s">
        <v>696</v>
      </c>
      <c r="D592" t="s">
        <v>697</v>
      </c>
      <c r="E592" s="18">
        <v>4</v>
      </c>
      <c r="F592" s="2">
        <v>341.27</v>
      </c>
      <c r="G592" s="13">
        <f>E592*F592</f>
        <v>1365.08</v>
      </c>
    </row>
    <row r="594" spans="1:7" s="7" customFormat="1" ht="13.15">
      <c r="A594" s="14" t="s">
        <v>877</v>
      </c>
      <c r="B594" s="14" t="s">
        <v>878</v>
      </c>
      <c r="D594" s="7" t="s">
        <v>703</v>
      </c>
      <c r="E594" s="17"/>
      <c r="F594" s="8"/>
      <c r="G594" s="12">
        <f>SUM(G596:G603)</f>
        <v>115267.99</v>
      </c>
    </row>
    <row r="596" spans="1:7">
      <c r="A596" s="9" t="s">
        <v>879</v>
      </c>
      <c r="B596" s="9" t="s">
        <v>705</v>
      </c>
      <c r="C596" t="s">
        <v>24</v>
      </c>
      <c r="D596" t="s">
        <v>706</v>
      </c>
      <c r="E596" s="18">
        <v>87.98</v>
      </c>
      <c r="F596" s="2">
        <v>47.73</v>
      </c>
      <c r="G596" s="13">
        <f t="shared" ref="G596:G603" si="34">E596*F596</f>
        <v>4199.29</v>
      </c>
    </row>
    <row r="597" spans="1:7">
      <c r="A597" s="9" t="s">
        <v>880</v>
      </c>
      <c r="B597" s="9" t="s">
        <v>708</v>
      </c>
      <c r="C597" t="s">
        <v>24</v>
      </c>
      <c r="D597" t="s">
        <v>709</v>
      </c>
      <c r="E597" s="18">
        <v>87.98</v>
      </c>
      <c r="F597" s="2">
        <v>43.15</v>
      </c>
      <c r="G597" s="13">
        <f t="shared" si="34"/>
        <v>3796.34</v>
      </c>
    </row>
    <row r="598" spans="1:7">
      <c r="A598" s="9" t="s">
        <v>881</v>
      </c>
      <c r="B598" s="9" t="s">
        <v>711</v>
      </c>
      <c r="C598" t="s">
        <v>20</v>
      </c>
      <c r="D598" t="s">
        <v>712</v>
      </c>
      <c r="E598" s="18">
        <v>344.16</v>
      </c>
      <c r="F598" s="2">
        <v>11.68</v>
      </c>
      <c r="G598" s="13">
        <f t="shared" si="34"/>
        <v>4019.79</v>
      </c>
    </row>
    <row r="599" spans="1:7">
      <c r="A599" s="9" t="s">
        <v>882</v>
      </c>
      <c r="B599" s="9" t="s">
        <v>714</v>
      </c>
      <c r="C599" t="s">
        <v>696</v>
      </c>
      <c r="D599" t="s">
        <v>715</v>
      </c>
      <c r="E599" s="18">
        <v>185</v>
      </c>
      <c r="F599" s="2">
        <v>15.83</v>
      </c>
      <c r="G599" s="13">
        <f t="shared" si="34"/>
        <v>2928.55</v>
      </c>
    </row>
    <row r="600" spans="1:7">
      <c r="A600" s="9" t="s">
        <v>883</v>
      </c>
      <c r="B600" s="9" t="s">
        <v>717</v>
      </c>
      <c r="C600" t="s">
        <v>20</v>
      </c>
      <c r="D600" t="s">
        <v>718</v>
      </c>
      <c r="E600" s="18">
        <v>54.43</v>
      </c>
      <c r="F600" s="2">
        <v>31.13</v>
      </c>
      <c r="G600" s="13">
        <f t="shared" si="34"/>
        <v>1694.41</v>
      </c>
    </row>
    <row r="601" spans="1:7">
      <c r="A601" s="9" t="s">
        <v>884</v>
      </c>
      <c r="B601" s="9" t="s">
        <v>720</v>
      </c>
      <c r="C601" t="s">
        <v>24</v>
      </c>
      <c r="D601" t="s">
        <v>721</v>
      </c>
      <c r="E601" s="18">
        <v>2655.45</v>
      </c>
      <c r="F601" s="2">
        <v>17.57</v>
      </c>
      <c r="G601" s="13">
        <f t="shared" si="34"/>
        <v>46656.26</v>
      </c>
    </row>
    <row r="602" spans="1:7">
      <c r="A602" s="9" t="s">
        <v>885</v>
      </c>
      <c r="B602" s="9" t="s">
        <v>723</v>
      </c>
      <c r="C602" t="s">
        <v>24</v>
      </c>
      <c r="D602" t="s">
        <v>724</v>
      </c>
      <c r="E602" s="18">
        <v>4399.13</v>
      </c>
      <c r="F602" s="2">
        <v>10.7</v>
      </c>
      <c r="G602" s="13">
        <f t="shared" si="34"/>
        <v>47070.69</v>
      </c>
    </row>
    <row r="603" spans="1:7">
      <c r="A603" s="9" t="s">
        <v>886</v>
      </c>
      <c r="B603" s="9" t="s">
        <v>823</v>
      </c>
      <c r="C603" t="s">
        <v>24</v>
      </c>
      <c r="D603" t="s">
        <v>824</v>
      </c>
      <c r="E603" s="18">
        <v>189</v>
      </c>
      <c r="F603" s="2">
        <v>25.94</v>
      </c>
      <c r="G603" s="13">
        <f t="shared" si="34"/>
        <v>4902.66</v>
      </c>
    </row>
    <row r="605" spans="1:7" s="7" customFormat="1" ht="13.15">
      <c r="A605" s="14" t="s">
        <v>887</v>
      </c>
      <c r="B605" s="14" t="s">
        <v>888</v>
      </c>
      <c r="D605" s="7" t="s">
        <v>727</v>
      </c>
      <c r="E605" s="17"/>
      <c r="F605" s="8"/>
      <c r="G605" s="12">
        <f>SUM(G607:G608)</f>
        <v>6214</v>
      </c>
    </row>
    <row r="607" spans="1:7">
      <c r="A607" s="9" t="s">
        <v>889</v>
      </c>
      <c r="B607" s="9" t="s">
        <v>729</v>
      </c>
      <c r="C607" t="s">
        <v>696</v>
      </c>
      <c r="D607" t="s">
        <v>730</v>
      </c>
      <c r="E607" s="18">
        <v>18</v>
      </c>
      <c r="F607" s="2">
        <v>74.2</v>
      </c>
      <c r="G607" s="13">
        <f>E607*F607</f>
        <v>1335.6</v>
      </c>
    </row>
    <row r="608" spans="1:7">
      <c r="A608" s="9" t="s">
        <v>890</v>
      </c>
      <c r="B608" s="9" t="s">
        <v>732</v>
      </c>
      <c r="C608" t="s">
        <v>20</v>
      </c>
      <c r="D608" t="s">
        <v>733</v>
      </c>
      <c r="E608" s="18">
        <v>160</v>
      </c>
      <c r="F608" s="2">
        <v>30.49</v>
      </c>
      <c r="G608" s="13">
        <f>E608*F608</f>
        <v>4878.3999999999996</v>
      </c>
    </row>
    <row r="610" spans="1:7" s="7" customFormat="1" ht="13.15">
      <c r="A610" s="14" t="s">
        <v>891</v>
      </c>
      <c r="B610" s="14" t="s">
        <v>892</v>
      </c>
      <c r="D610" s="7" t="s">
        <v>736</v>
      </c>
      <c r="E610" s="17"/>
      <c r="F610" s="8"/>
      <c r="G610" s="12">
        <f>SUM(G612:G627)</f>
        <v>179398.58</v>
      </c>
    </row>
    <row r="612" spans="1:7">
      <c r="A612" s="9" t="s">
        <v>893</v>
      </c>
      <c r="B612" s="9" t="s">
        <v>775</v>
      </c>
      <c r="C612" t="s">
        <v>20</v>
      </c>
      <c r="D612" t="s">
        <v>776</v>
      </c>
      <c r="E612" s="18">
        <v>159.6</v>
      </c>
      <c r="F612" s="2">
        <v>157.86000000000001</v>
      </c>
      <c r="G612" s="13">
        <f t="shared" ref="G612:G627" si="35">E612*F612</f>
        <v>25194.46</v>
      </c>
    </row>
    <row r="613" spans="1:7">
      <c r="A613" s="9" t="s">
        <v>894</v>
      </c>
      <c r="B613" s="9" t="s">
        <v>840</v>
      </c>
      <c r="C613" t="s">
        <v>20</v>
      </c>
      <c r="D613" t="s">
        <v>841</v>
      </c>
      <c r="E613" s="18">
        <v>166</v>
      </c>
      <c r="F613" s="2">
        <v>25.79</v>
      </c>
      <c r="G613" s="13">
        <f t="shared" si="35"/>
        <v>4281.1400000000003</v>
      </c>
    </row>
    <row r="614" spans="1:7">
      <c r="A614" s="9" t="s">
        <v>895</v>
      </c>
      <c r="B614" s="9" t="s">
        <v>846</v>
      </c>
      <c r="C614" t="s">
        <v>20</v>
      </c>
      <c r="D614" t="s">
        <v>847</v>
      </c>
      <c r="E614" s="18">
        <v>166</v>
      </c>
      <c r="F614" s="2">
        <v>126.92</v>
      </c>
      <c r="G614" s="13">
        <f t="shared" si="35"/>
        <v>21068.720000000001</v>
      </c>
    </row>
    <row r="615" spans="1:7">
      <c r="A615" s="9" t="s">
        <v>896</v>
      </c>
      <c r="B615" s="9" t="s">
        <v>753</v>
      </c>
      <c r="C615" t="s">
        <v>20</v>
      </c>
      <c r="D615" t="s">
        <v>754</v>
      </c>
      <c r="E615" s="18">
        <v>10</v>
      </c>
      <c r="F615" s="2">
        <v>19.93</v>
      </c>
      <c r="G615" s="13">
        <f t="shared" si="35"/>
        <v>199.3</v>
      </c>
    </row>
    <row r="616" spans="1:7">
      <c r="A616" s="9" t="s">
        <v>897</v>
      </c>
      <c r="B616" s="9" t="s">
        <v>756</v>
      </c>
      <c r="C616" t="s">
        <v>20</v>
      </c>
      <c r="D616" t="s">
        <v>757</v>
      </c>
      <c r="E616" s="18">
        <v>46.4</v>
      </c>
      <c r="F616" s="2">
        <v>742.12</v>
      </c>
      <c r="G616" s="13">
        <f t="shared" si="35"/>
        <v>34434.370000000003</v>
      </c>
    </row>
    <row r="617" spans="1:7">
      <c r="A617" s="9" t="s">
        <v>898</v>
      </c>
      <c r="B617" s="9" t="s">
        <v>759</v>
      </c>
      <c r="C617" t="s">
        <v>760</v>
      </c>
      <c r="D617" t="s">
        <v>761</v>
      </c>
      <c r="E617" s="18">
        <v>1</v>
      </c>
      <c r="F617" s="2">
        <v>4326.96</v>
      </c>
      <c r="G617" s="13">
        <f t="shared" si="35"/>
        <v>4326.96</v>
      </c>
    </row>
    <row r="618" spans="1:7">
      <c r="A618" s="9" t="s">
        <v>899</v>
      </c>
      <c r="B618" s="9" t="s">
        <v>763</v>
      </c>
      <c r="C618" t="s">
        <v>696</v>
      </c>
      <c r="D618" t="s">
        <v>764</v>
      </c>
      <c r="E618" s="18">
        <v>4</v>
      </c>
      <c r="F618" s="2">
        <v>5453.81</v>
      </c>
      <c r="G618" s="13">
        <f t="shared" si="35"/>
        <v>21815.24</v>
      </c>
    </row>
    <row r="619" spans="1:7">
      <c r="A619" s="9" t="s">
        <v>900</v>
      </c>
      <c r="B619" s="9" t="s">
        <v>772</v>
      </c>
      <c r="C619" t="s">
        <v>760</v>
      </c>
      <c r="D619" t="s">
        <v>773</v>
      </c>
      <c r="E619" s="18">
        <v>1.5</v>
      </c>
      <c r="F619" s="2">
        <v>2120</v>
      </c>
      <c r="G619" s="13">
        <f t="shared" si="35"/>
        <v>3180</v>
      </c>
    </row>
    <row r="620" spans="1:7">
      <c r="A620" s="9" t="s">
        <v>901</v>
      </c>
      <c r="B620" s="9" t="s">
        <v>747</v>
      </c>
      <c r="C620" t="s">
        <v>696</v>
      </c>
      <c r="D620" t="s">
        <v>748</v>
      </c>
      <c r="E620" s="18">
        <v>2</v>
      </c>
      <c r="F620" s="2">
        <v>894.45</v>
      </c>
      <c r="G620" s="13">
        <f t="shared" si="35"/>
        <v>1788.9</v>
      </c>
    </row>
    <row r="621" spans="1:7">
      <c r="A621" s="9" t="s">
        <v>902</v>
      </c>
      <c r="B621" s="9" t="s">
        <v>750</v>
      </c>
      <c r="C621" t="s">
        <v>696</v>
      </c>
      <c r="D621" t="s">
        <v>751</v>
      </c>
      <c r="E621" s="18">
        <v>1</v>
      </c>
      <c r="F621" s="2">
        <v>3798.62</v>
      </c>
      <c r="G621" s="13">
        <f t="shared" si="35"/>
        <v>3798.62</v>
      </c>
    </row>
    <row r="622" spans="1:7">
      <c r="A622" s="9" t="s">
        <v>903</v>
      </c>
      <c r="B622" s="9" t="s">
        <v>781</v>
      </c>
      <c r="C622" t="s">
        <v>782</v>
      </c>
      <c r="D622" t="s">
        <v>783</v>
      </c>
      <c r="E622" s="18">
        <v>262.39999999999998</v>
      </c>
      <c r="F622" s="2">
        <v>11.33</v>
      </c>
      <c r="G622" s="13">
        <f t="shared" si="35"/>
        <v>2972.99</v>
      </c>
    </row>
    <row r="623" spans="1:7">
      <c r="A623" s="9" t="s">
        <v>904</v>
      </c>
      <c r="B623" s="9" t="s">
        <v>855</v>
      </c>
      <c r="C623" t="s">
        <v>696</v>
      </c>
      <c r="D623" t="s">
        <v>856</v>
      </c>
      <c r="E623" s="18">
        <v>15</v>
      </c>
      <c r="F623" s="2">
        <v>3214.58</v>
      </c>
      <c r="G623" s="13">
        <f t="shared" si="35"/>
        <v>48218.7</v>
      </c>
    </row>
    <row r="624" spans="1:7">
      <c r="A624" s="9" t="s">
        <v>905</v>
      </c>
      <c r="B624" s="9" t="s">
        <v>785</v>
      </c>
      <c r="C624" t="s">
        <v>470</v>
      </c>
      <c r="D624" t="s">
        <v>786</v>
      </c>
      <c r="E624" s="18">
        <v>1</v>
      </c>
      <c r="F624" s="2">
        <v>3324.33</v>
      </c>
      <c r="G624" s="13">
        <f t="shared" si="35"/>
        <v>3324.33</v>
      </c>
    </row>
    <row r="625" spans="1:7">
      <c r="A625" s="9" t="s">
        <v>906</v>
      </c>
      <c r="B625" s="9" t="s">
        <v>788</v>
      </c>
      <c r="C625" t="s">
        <v>470</v>
      </c>
      <c r="D625" t="s">
        <v>789</v>
      </c>
      <c r="E625" s="18">
        <v>1</v>
      </c>
      <c r="F625" s="2">
        <v>1414.96</v>
      </c>
      <c r="G625" s="13">
        <f t="shared" si="35"/>
        <v>1414.96</v>
      </c>
    </row>
    <row r="626" spans="1:7">
      <c r="A626" s="9" t="s">
        <v>907</v>
      </c>
      <c r="B626" s="9" t="s">
        <v>861</v>
      </c>
      <c r="C626" t="s">
        <v>59</v>
      </c>
      <c r="D626" t="s">
        <v>862</v>
      </c>
      <c r="E626" s="18">
        <v>165.6</v>
      </c>
      <c r="F626" s="2">
        <v>13.64</v>
      </c>
      <c r="G626" s="13">
        <f t="shared" si="35"/>
        <v>2258.7800000000002</v>
      </c>
    </row>
    <row r="627" spans="1:7">
      <c r="A627" s="9" t="s">
        <v>908</v>
      </c>
      <c r="B627" s="9" t="s">
        <v>864</v>
      </c>
      <c r="C627" t="s">
        <v>59</v>
      </c>
      <c r="D627" t="s">
        <v>865</v>
      </c>
      <c r="E627" s="18">
        <v>165.6</v>
      </c>
      <c r="F627" s="2">
        <v>6.77</v>
      </c>
      <c r="G627" s="13">
        <f t="shared" si="35"/>
        <v>1121.1099999999999</v>
      </c>
    </row>
    <row r="629" spans="1:7" s="7" customFormat="1" ht="13.15">
      <c r="A629" s="14" t="s">
        <v>909</v>
      </c>
      <c r="B629" s="14" t="s">
        <v>910</v>
      </c>
      <c r="D629" s="7" t="s">
        <v>795</v>
      </c>
      <c r="E629" s="17"/>
      <c r="F629" s="8"/>
      <c r="G629" s="12">
        <f>SUM(G631:G631)</f>
        <v>5830</v>
      </c>
    </row>
    <row r="631" spans="1:7">
      <c r="A631" s="9" t="s">
        <v>911</v>
      </c>
      <c r="B631" s="9" t="s">
        <v>800</v>
      </c>
      <c r="C631" t="s">
        <v>696</v>
      </c>
      <c r="D631" t="s">
        <v>801</v>
      </c>
      <c r="E631" s="18">
        <v>4</v>
      </c>
      <c r="F631" s="2">
        <v>1457.5</v>
      </c>
      <c r="G631" s="13">
        <f>E631*F631</f>
        <v>5830</v>
      </c>
    </row>
    <row r="633" spans="1:7" s="7" customFormat="1" ht="13.15">
      <c r="A633" s="14" t="s">
        <v>912</v>
      </c>
      <c r="B633" s="14" t="s">
        <v>913</v>
      </c>
      <c r="D633" s="7" t="s">
        <v>914</v>
      </c>
      <c r="E633" s="17"/>
      <c r="F633" s="8"/>
      <c r="G633" s="12">
        <f>G635+G644</f>
        <v>39345.410000000003</v>
      </c>
    </row>
    <row r="635" spans="1:7" s="7" customFormat="1" ht="13.15">
      <c r="A635" s="14" t="s">
        <v>915</v>
      </c>
      <c r="B635" s="14" t="s">
        <v>916</v>
      </c>
      <c r="D635" s="7" t="s">
        <v>736</v>
      </c>
      <c r="E635" s="17"/>
      <c r="F635" s="8"/>
      <c r="G635" s="12">
        <f>SUM(G637:G642)</f>
        <v>37390.35</v>
      </c>
    </row>
    <row r="637" spans="1:7">
      <c r="A637" s="9" t="s">
        <v>917</v>
      </c>
      <c r="B637" s="9" t="s">
        <v>753</v>
      </c>
      <c r="C637" t="s">
        <v>20</v>
      </c>
      <c r="D637" t="s">
        <v>754</v>
      </c>
      <c r="E637" s="18">
        <v>10</v>
      </c>
      <c r="F637" s="2">
        <v>19.93</v>
      </c>
      <c r="G637" s="13">
        <f t="shared" ref="G637:G642" si="36">E637*F637</f>
        <v>199.3</v>
      </c>
    </row>
    <row r="638" spans="1:7">
      <c r="A638" s="9" t="s">
        <v>918</v>
      </c>
      <c r="B638" s="9" t="s">
        <v>756</v>
      </c>
      <c r="C638" t="s">
        <v>20</v>
      </c>
      <c r="D638" t="s">
        <v>757</v>
      </c>
      <c r="E638" s="18">
        <v>23.2</v>
      </c>
      <c r="F638" s="2">
        <v>742.12</v>
      </c>
      <c r="G638" s="13">
        <f t="shared" si="36"/>
        <v>17217.18</v>
      </c>
    </row>
    <row r="639" spans="1:7">
      <c r="A639" s="9" t="s">
        <v>919</v>
      </c>
      <c r="B639" s="9" t="s">
        <v>759</v>
      </c>
      <c r="C639" t="s">
        <v>760</v>
      </c>
      <c r="D639" t="s">
        <v>761</v>
      </c>
      <c r="E639" s="18">
        <v>1</v>
      </c>
      <c r="F639" s="2">
        <v>4326.96</v>
      </c>
      <c r="G639" s="13">
        <f t="shared" si="36"/>
        <v>4326.96</v>
      </c>
    </row>
    <row r="640" spans="1:7">
      <c r="A640" s="9" t="s">
        <v>920</v>
      </c>
      <c r="B640" s="9" t="s">
        <v>763</v>
      </c>
      <c r="C640" t="s">
        <v>696</v>
      </c>
      <c r="D640" t="s">
        <v>764</v>
      </c>
      <c r="E640" s="18">
        <v>2</v>
      </c>
      <c r="F640" s="2">
        <v>5453.81</v>
      </c>
      <c r="G640" s="13">
        <f t="shared" si="36"/>
        <v>10907.62</v>
      </c>
    </row>
    <row r="641" spans="1:7">
      <c r="A641" s="9" t="s">
        <v>921</v>
      </c>
      <c r="B641" s="9" t="s">
        <v>785</v>
      </c>
      <c r="C641" t="s">
        <v>470</v>
      </c>
      <c r="D641" t="s">
        <v>786</v>
      </c>
      <c r="E641" s="18">
        <v>1</v>
      </c>
      <c r="F641" s="2">
        <v>3324.33</v>
      </c>
      <c r="G641" s="13">
        <f t="shared" si="36"/>
        <v>3324.33</v>
      </c>
    </row>
    <row r="642" spans="1:7">
      <c r="A642" s="9" t="s">
        <v>922</v>
      </c>
      <c r="B642" s="9" t="s">
        <v>788</v>
      </c>
      <c r="C642" t="s">
        <v>470</v>
      </c>
      <c r="D642" t="s">
        <v>789</v>
      </c>
      <c r="E642" s="18">
        <v>1</v>
      </c>
      <c r="F642" s="2">
        <v>1414.96</v>
      </c>
      <c r="G642" s="13">
        <f t="shared" si="36"/>
        <v>1414.96</v>
      </c>
    </row>
    <row r="644" spans="1:7" s="7" customFormat="1" ht="13.15">
      <c r="A644" s="14" t="s">
        <v>923</v>
      </c>
      <c r="B644" s="14" t="s">
        <v>924</v>
      </c>
      <c r="D644" s="7" t="s">
        <v>795</v>
      </c>
      <c r="E644" s="17"/>
      <c r="F644" s="8"/>
      <c r="G644" s="12">
        <f>SUM(G646:G648)</f>
        <v>1955.06</v>
      </c>
    </row>
    <row r="646" spans="1:7">
      <c r="A646" s="9" t="s">
        <v>925</v>
      </c>
      <c r="B646" s="9" t="s">
        <v>800</v>
      </c>
      <c r="C646" t="s">
        <v>696</v>
      </c>
      <c r="D646" t="s">
        <v>801</v>
      </c>
      <c r="E646" s="18">
        <v>1</v>
      </c>
      <c r="F646" s="2">
        <v>1457.5</v>
      </c>
      <c r="G646" s="13">
        <f>E646*F646</f>
        <v>1457.5</v>
      </c>
    </row>
    <row r="647" spans="1:7">
      <c r="A647" s="9" t="s">
        <v>926</v>
      </c>
      <c r="B647" s="9" t="s">
        <v>803</v>
      </c>
      <c r="C647" t="s">
        <v>760</v>
      </c>
      <c r="D647" t="s">
        <v>804</v>
      </c>
      <c r="E647" s="18">
        <v>5</v>
      </c>
      <c r="F647" s="2">
        <v>51.29</v>
      </c>
      <c r="G647" s="13">
        <f>E647*F647</f>
        <v>256.45</v>
      </c>
    </row>
    <row r="648" spans="1:7">
      <c r="A648" s="9" t="s">
        <v>927</v>
      </c>
      <c r="B648" s="9" t="s">
        <v>928</v>
      </c>
      <c r="C648" t="s">
        <v>760</v>
      </c>
      <c r="D648" t="s">
        <v>929</v>
      </c>
      <c r="E648" s="18">
        <v>1</v>
      </c>
      <c r="F648" s="2">
        <v>241.11</v>
      </c>
      <c r="G648" s="13">
        <f>E648*F648</f>
        <v>241.11</v>
      </c>
    </row>
    <row r="650" spans="1:7" s="7" customFormat="1" ht="13.15">
      <c r="A650" s="14" t="s">
        <v>930</v>
      </c>
      <c r="B650" s="14" t="s">
        <v>931</v>
      </c>
      <c r="D650" s="7" t="s">
        <v>932</v>
      </c>
      <c r="E650" s="17"/>
      <c r="F650" s="8"/>
      <c r="G650" s="12">
        <f>G652+G658+G670+G677+G684+G704+G718</f>
        <v>2642413.58</v>
      </c>
    </row>
    <row r="652" spans="1:7" s="7" customFormat="1" ht="13.15">
      <c r="A652" s="14" t="s">
        <v>933</v>
      </c>
      <c r="B652" s="14" t="s">
        <v>934</v>
      </c>
      <c r="D652" s="7" t="s">
        <v>687</v>
      </c>
      <c r="E652" s="17"/>
      <c r="F652" s="8"/>
      <c r="G652" s="12">
        <f>SUM(G654:G656)</f>
        <v>494845.54</v>
      </c>
    </row>
    <row r="654" spans="1:7">
      <c r="A654" s="9" t="s">
        <v>935</v>
      </c>
      <c r="B654" s="9" t="s">
        <v>689</v>
      </c>
      <c r="C654" t="s">
        <v>24</v>
      </c>
      <c r="D654" t="s">
        <v>690</v>
      </c>
      <c r="E654" s="18">
        <v>10828.85</v>
      </c>
      <c r="F654" s="2">
        <v>10.47</v>
      </c>
      <c r="G654" s="13">
        <f>E654*F654</f>
        <v>113378.06</v>
      </c>
    </row>
    <row r="655" spans="1:7">
      <c r="A655" s="9" t="s">
        <v>936</v>
      </c>
      <c r="B655" s="9" t="s">
        <v>692</v>
      </c>
      <c r="C655" t="s">
        <v>24</v>
      </c>
      <c r="D655" t="s">
        <v>693</v>
      </c>
      <c r="E655" s="18">
        <v>342.78</v>
      </c>
      <c r="F655" s="2">
        <v>44.65</v>
      </c>
      <c r="G655" s="13">
        <f>E655*F655</f>
        <v>15305.13</v>
      </c>
    </row>
    <row r="656" spans="1:7">
      <c r="A656" s="9" t="s">
        <v>937</v>
      </c>
      <c r="B656" s="9" t="s">
        <v>938</v>
      </c>
      <c r="C656" t="s">
        <v>24</v>
      </c>
      <c r="D656" t="s">
        <v>939</v>
      </c>
      <c r="E656" s="18">
        <v>1757.27</v>
      </c>
      <c r="F656" s="2">
        <v>208.37</v>
      </c>
      <c r="G656" s="13">
        <f>E656*F656</f>
        <v>366162.35</v>
      </c>
    </row>
    <row r="658" spans="1:7" s="7" customFormat="1" ht="13.15">
      <c r="A658" s="14" t="s">
        <v>940</v>
      </c>
      <c r="B658" s="14" t="s">
        <v>941</v>
      </c>
      <c r="D658" s="7" t="s">
        <v>703</v>
      </c>
      <c r="E658" s="17"/>
      <c r="F658" s="8"/>
      <c r="G658" s="12">
        <f>SUM(G660:G668)</f>
        <v>257201.44</v>
      </c>
    </row>
    <row r="660" spans="1:7">
      <c r="A660" s="9" t="s">
        <v>942</v>
      </c>
      <c r="B660" s="9" t="s">
        <v>705</v>
      </c>
      <c r="C660" t="s">
        <v>24</v>
      </c>
      <c r="D660" t="s">
        <v>706</v>
      </c>
      <c r="E660" s="18">
        <v>342.78</v>
      </c>
      <c r="F660" s="2">
        <v>47.73</v>
      </c>
      <c r="G660" s="13">
        <f t="shared" ref="G660:G668" si="37">E660*F660</f>
        <v>16360.89</v>
      </c>
    </row>
    <row r="661" spans="1:7">
      <c r="A661" s="9" t="s">
        <v>943</v>
      </c>
      <c r="B661" s="9" t="s">
        <v>708</v>
      </c>
      <c r="C661" t="s">
        <v>24</v>
      </c>
      <c r="D661" t="s">
        <v>709</v>
      </c>
      <c r="E661" s="18">
        <v>342.78</v>
      </c>
      <c r="F661" s="2">
        <v>43.15</v>
      </c>
      <c r="G661" s="13">
        <f t="shared" si="37"/>
        <v>14790.96</v>
      </c>
    </row>
    <row r="662" spans="1:7">
      <c r="A662" s="9" t="s">
        <v>944</v>
      </c>
      <c r="B662" s="9" t="s">
        <v>711</v>
      </c>
      <c r="C662" t="s">
        <v>20</v>
      </c>
      <c r="D662" t="s">
        <v>712</v>
      </c>
      <c r="E662" s="18">
        <v>2297.8200000000002</v>
      </c>
      <c r="F662" s="2">
        <v>11.68</v>
      </c>
      <c r="G662" s="13">
        <f t="shared" si="37"/>
        <v>26838.54</v>
      </c>
    </row>
    <row r="663" spans="1:7">
      <c r="A663" s="9" t="s">
        <v>945</v>
      </c>
      <c r="B663" s="9" t="s">
        <v>714</v>
      </c>
      <c r="C663" t="s">
        <v>696</v>
      </c>
      <c r="D663" t="s">
        <v>715</v>
      </c>
      <c r="E663" s="18">
        <v>1624</v>
      </c>
      <c r="F663" s="2">
        <v>15.83</v>
      </c>
      <c r="G663" s="13">
        <f t="shared" si="37"/>
        <v>25707.919999999998</v>
      </c>
    </row>
    <row r="664" spans="1:7">
      <c r="A664" s="9" t="s">
        <v>946</v>
      </c>
      <c r="B664" s="9" t="s">
        <v>717</v>
      </c>
      <c r="C664" t="s">
        <v>20</v>
      </c>
      <c r="D664" t="s">
        <v>718</v>
      </c>
      <c r="E664" s="18">
        <v>486.9</v>
      </c>
      <c r="F664" s="2">
        <v>31.13</v>
      </c>
      <c r="G664" s="13">
        <f t="shared" si="37"/>
        <v>15157.2</v>
      </c>
    </row>
    <row r="665" spans="1:7">
      <c r="A665" s="9" t="s">
        <v>947</v>
      </c>
      <c r="B665" s="9" t="s">
        <v>720</v>
      </c>
      <c r="C665" t="s">
        <v>24</v>
      </c>
      <c r="D665" t="s">
        <v>721</v>
      </c>
      <c r="E665" s="18">
        <v>3274.24</v>
      </c>
      <c r="F665" s="2">
        <v>17.57</v>
      </c>
      <c r="G665" s="13">
        <f t="shared" si="37"/>
        <v>57528.4</v>
      </c>
    </row>
    <row r="666" spans="1:7">
      <c r="A666" s="9" t="s">
        <v>948</v>
      </c>
      <c r="B666" s="9" t="s">
        <v>723</v>
      </c>
      <c r="C666" t="s">
        <v>24</v>
      </c>
      <c r="D666" t="s">
        <v>724</v>
      </c>
      <c r="E666" s="18">
        <v>9276.86</v>
      </c>
      <c r="F666" s="2">
        <v>10.7</v>
      </c>
      <c r="G666" s="13">
        <f t="shared" si="37"/>
        <v>99262.399999999994</v>
      </c>
    </row>
    <row r="667" spans="1:7">
      <c r="A667" s="9" t="s">
        <v>949</v>
      </c>
      <c r="B667" s="9" t="s">
        <v>950</v>
      </c>
      <c r="C667" t="s">
        <v>20</v>
      </c>
      <c r="D667" t="s">
        <v>951</v>
      </c>
      <c r="E667" s="18">
        <v>13.92</v>
      </c>
      <c r="F667" s="2">
        <v>19.690000000000001</v>
      </c>
      <c r="G667" s="13">
        <f t="shared" si="37"/>
        <v>274.08</v>
      </c>
    </row>
    <row r="668" spans="1:7">
      <c r="A668" s="9" t="s">
        <v>952</v>
      </c>
      <c r="B668" s="9" t="s">
        <v>953</v>
      </c>
      <c r="C668" t="s">
        <v>20</v>
      </c>
      <c r="D668" t="s">
        <v>954</v>
      </c>
      <c r="E668" s="18">
        <v>51.16</v>
      </c>
      <c r="F668" s="2">
        <v>25.04</v>
      </c>
      <c r="G668" s="13">
        <f t="shared" si="37"/>
        <v>1281.05</v>
      </c>
    </row>
    <row r="670" spans="1:7" s="7" customFormat="1" ht="13.15">
      <c r="A670" s="14" t="s">
        <v>955</v>
      </c>
      <c r="B670" s="14" t="s">
        <v>956</v>
      </c>
      <c r="D670" s="7" t="s">
        <v>827</v>
      </c>
      <c r="E670" s="17"/>
      <c r="F670" s="8"/>
      <c r="G670" s="12">
        <f>SUM(G672:G675)</f>
        <v>40910.160000000003</v>
      </c>
    </row>
    <row r="672" spans="1:7">
      <c r="A672" s="9" t="s">
        <v>957</v>
      </c>
      <c r="B672" s="9" t="s">
        <v>958</v>
      </c>
      <c r="C672" t="s">
        <v>696</v>
      </c>
      <c r="D672" t="s">
        <v>959</v>
      </c>
      <c r="E672" s="18">
        <v>8</v>
      </c>
      <c r="F672" s="2">
        <v>1190.93</v>
      </c>
      <c r="G672" s="13">
        <f>E672*F672</f>
        <v>9527.44</v>
      </c>
    </row>
    <row r="673" spans="1:7">
      <c r="A673" s="9" t="s">
        <v>960</v>
      </c>
      <c r="B673" s="9" t="s">
        <v>961</v>
      </c>
      <c r="C673" t="s">
        <v>696</v>
      </c>
      <c r="D673" t="s">
        <v>962</v>
      </c>
      <c r="E673" s="18">
        <v>16</v>
      </c>
      <c r="F673" s="2">
        <v>251.42</v>
      </c>
      <c r="G673" s="13">
        <f>E673*F673</f>
        <v>4022.72</v>
      </c>
    </row>
    <row r="674" spans="1:7">
      <c r="A674" s="9" t="s">
        <v>963</v>
      </c>
      <c r="B674" s="9" t="s">
        <v>964</v>
      </c>
      <c r="C674" t="s">
        <v>519</v>
      </c>
      <c r="D674" t="s">
        <v>965</v>
      </c>
      <c r="E674" s="18">
        <v>1296</v>
      </c>
      <c r="F674" s="2">
        <v>4.83</v>
      </c>
      <c r="G674" s="13">
        <f>E674*F674</f>
        <v>6259.68</v>
      </c>
    </row>
    <row r="675" spans="1:7">
      <c r="A675" s="9" t="s">
        <v>966</v>
      </c>
      <c r="B675" s="9" t="s">
        <v>967</v>
      </c>
      <c r="C675" t="s">
        <v>696</v>
      </c>
      <c r="D675" t="s">
        <v>968</v>
      </c>
      <c r="E675" s="18">
        <v>48</v>
      </c>
      <c r="F675" s="2">
        <v>439.59</v>
      </c>
      <c r="G675" s="13">
        <f>E675*F675</f>
        <v>21100.32</v>
      </c>
    </row>
    <row r="677" spans="1:7" s="7" customFormat="1" ht="13.15">
      <c r="A677" s="14" t="s">
        <v>969</v>
      </c>
      <c r="B677" s="14" t="s">
        <v>970</v>
      </c>
      <c r="D677" s="7" t="s">
        <v>727</v>
      </c>
      <c r="E677" s="17"/>
      <c r="F677" s="8"/>
      <c r="G677" s="12">
        <f>SUM(G679:G682)</f>
        <v>46008.25</v>
      </c>
    </row>
    <row r="679" spans="1:7">
      <c r="A679" s="9" t="s">
        <v>971</v>
      </c>
      <c r="B679" s="9" t="s">
        <v>729</v>
      </c>
      <c r="C679" t="s">
        <v>696</v>
      </c>
      <c r="D679" t="s">
        <v>730</v>
      </c>
      <c r="E679" s="18">
        <v>96</v>
      </c>
      <c r="F679" s="2">
        <v>74.2</v>
      </c>
      <c r="G679" s="13">
        <f>E679*F679</f>
        <v>7123.2</v>
      </c>
    </row>
    <row r="680" spans="1:7">
      <c r="A680" s="9" t="s">
        <v>972</v>
      </c>
      <c r="B680" s="9" t="s">
        <v>732</v>
      </c>
      <c r="C680" t="s">
        <v>20</v>
      </c>
      <c r="D680" t="s">
        <v>733</v>
      </c>
      <c r="E680" s="18">
        <v>1023.2</v>
      </c>
      <c r="F680" s="2">
        <v>30.49</v>
      </c>
      <c r="G680" s="13">
        <f>E680*F680</f>
        <v>31197.37</v>
      </c>
    </row>
    <row r="681" spans="1:7">
      <c r="A681" s="9" t="s">
        <v>973</v>
      </c>
      <c r="B681" s="9" t="s">
        <v>974</v>
      </c>
      <c r="C681" t="s">
        <v>696</v>
      </c>
      <c r="D681" t="s">
        <v>975</v>
      </c>
      <c r="E681" s="18">
        <v>104</v>
      </c>
      <c r="F681" s="2">
        <v>13.5</v>
      </c>
      <c r="G681" s="13">
        <f>E681*F681</f>
        <v>1404</v>
      </c>
    </row>
    <row r="682" spans="1:7">
      <c r="A682" s="9" t="s">
        <v>976</v>
      </c>
      <c r="B682" s="9" t="s">
        <v>977</v>
      </c>
      <c r="C682" t="s">
        <v>696</v>
      </c>
      <c r="D682" t="s">
        <v>978</v>
      </c>
      <c r="E682" s="18">
        <v>104</v>
      </c>
      <c r="F682" s="2">
        <v>60.42</v>
      </c>
      <c r="G682" s="13">
        <f>E682*F682</f>
        <v>6283.68</v>
      </c>
    </row>
    <row r="684" spans="1:7" s="7" customFormat="1" ht="13.15">
      <c r="A684" s="14" t="s">
        <v>979</v>
      </c>
      <c r="B684" s="14" t="s">
        <v>980</v>
      </c>
      <c r="D684" s="7" t="s">
        <v>736</v>
      </c>
      <c r="E684" s="17"/>
      <c r="F684" s="8"/>
      <c r="G684" s="12">
        <f>SUM(G686:G702)</f>
        <v>954739.55</v>
      </c>
    </row>
    <row r="686" spans="1:7">
      <c r="A686" s="9" t="s">
        <v>981</v>
      </c>
      <c r="B686" s="9" t="s">
        <v>843</v>
      </c>
      <c r="C686" t="s">
        <v>20</v>
      </c>
      <c r="D686" t="s">
        <v>844</v>
      </c>
      <c r="E686" s="18">
        <v>1023.2</v>
      </c>
      <c r="F686" s="2">
        <v>12.9</v>
      </c>
      <c r="G686" s="13">
        <f t="shared" ref="G686:G702" si="38">E686*F686</f>
        <v>13199.28</v>
      </c>
    </row>
    <row r="687" spans="1:7">
      <c r="A687" s="9" t="s">
        <v>982</v>
      </c>
      <c r="B687" s="9" t="s">
        <v>983</v>
      </c>
      <c r="C687" t="s">
        <v>20</v>
      </c>
      <c r="D687" t="s">
        <v>21</v>
      </c>
      <c r="E687" s="18">
        <v>10</v>
      </c>
      <c r="F687" s="2">
        <v>5.33</v>
      </c>
      <c r="G687" s="13">
        <f t="shared" si="38"/>
        <v>53.3</v>
      </c>
    </row>
    <row r="688" spans="1:7">
      <c r="A688" s="9" t="s">
        <v>984</v>
      </c>
      <c r="B688" s="9" t="s">
        <v>985</v>
      </c>
      <c r="C688" t="s">
        <v>20</v>
      </c>
      <c r="D688" t="s">
        <v>986</v>
      </c>
      <c r="E688" s="18">
        <v>10</v>
      </c>
      <c r="F688" s="2">
        <v>47.24</v>
      </c>
      <c r="G688" s="13">
        <f t="shared" si="38"/>
        <v>472.4</v>
      </c>
    </row>
    <row r="689" spans="1:7">
      <c r="A689" s="9" t="s">
        <v>987</v>
      </c>
      <c r="B689" s="9" t="s">
        <v>846</v>
      </c>
      <c r="C689" t="s">
        <v>20</v>
      </c>
      <c r="D689" t="s">
        <v>847</v>
      </c>
      <c r="E689" s="18">
        <v>1023.2</v>
      </c>
      <c r="F689" s="2">
        <v>126.92</v>
      </c>
      <c r="G689" s="13">
        <f t="shared" si="38"/>
        <v>129864.54</v>
      </c>
    </row>
    <row r="690" spans="1:7">
      <c r="A690" s="9" t="s">
        <v>988</v>
      </c>
      <c r="B690" s="9" t="s">
        <v>989</v>
      </c>
      <c r="C690" t="s">
        <v>20</v>
      </c>
      <c r="D690" t="s">
        <v>990</v>
      </c>
      <c r="E690" s="18">
        <v>1023.2</v>
      </c>
      <c r="F690" s="2">
        <v>362.75</v>
      </c>
      <c r="G690" s="13">
        <f t="shared" si="38"/>
        <v>371165.8</v>
      </c>
    </row>
    <row r="691" spans="1:7">
      <c r="A691" s="9" t="s">
        <v>991</v>
      </c>
      <c r="B691" s="9" t="s">
        <v>753</v>
      </c>
      <c r="C691" t="s">
        <v>20</v>
      </c>
      <c r="D691" t="s">
        <v>754</v>
      </c>
      <c r="E691" s="18">
        <v>12</v>
      </c>
      <c r="F691" s="2">
        <v>19.93</v>
      </c>
      <c r="G691" s="13">
        <f t="shared" si="38"/>
        <v>239.16</v>
      </c>
    </row>
    <row r="692" spans="1:7">
      <c r="A692" s="9" t="s">
        <v>992</v>
      </c>
      <c r="B692" s="9" t="s">
        <v>993</v>
      </c>
      <c r="C692" t="s">
        <v>24</v>
      </c>
      <c r="D692" t="s">
        <v>994</v>
      </c>
      <c r="E692" s="18">
        <v>5064.84</v>
      </c>
      <c r="F692" s="2">
        <v>12.54</v>
      </c>
      <c r="G692" s="13">
        <f t="shared" si="38"/>
        <v>63513.09</v>
      </c>
    </row>
    <row r="693" spans="1:7">
      <c r="A693" s="9" t="s">
        <v>995</v>
      </c>
      <c r="B693" s="9" t="s">
        <v>996</v>
      </c>
      <c r="C693" t="s">
        <v>24</v>
      </c>
      <c r="D693" t="s">
        <v>997</v>
      </c>
      <c r="E693" s="18">
        <v>306.95999999999998</v>
      </c>
      <c r="F693" s="2">
        <v>9.25</v>
      </c>
      <c r="G693" s="13">
        <f t="shared" si="38"/>
        <v>2839.38</v>
      </c>
    </row>
    <row r="694" spans="1:7">
      <c r="A694" s="9" t="s">
        <v>998</v>
      </c>
      <c r="B694" s="9" t="s">
        <v>999</v>
      </c>
      <c r="C694" t="s">
        <v>20</v>
      </c>
      <c r="D694" t="s">
        <v>1000</v>
      </c>
      <c r="E694" s="18">
        <v>1023.2</v>
      </c>
      <c r="F694" s="2">
        <v>12.46</v>
      </c>
      <c r="G694" s="13">
        <f t="shared" si="38"/>
        <v>12749.07</v>
      </c>
    </row>
    <row r="695" spans="1:7">
      <c r="A695" s="9" t="s">
        <v>1001</v>
      </c>
      <c r="B695" s="9" t="s">
        <v>1002</v>
      </c>
      <c r="C695" t="s">
        <v>20</v>
      </c>
      <c r="D695" t="s">
        <v>1003</v>
      </c>
      <c r="E695" s="18">
        <v>11.6</v>
      </c>
      <c r="F695" s="2">
        <v>74.47</v>
      </c>
      <c r="G695" s="13">
        <f t="shared" si="38"/>
        <v>863.85</v>
      </c>
    </row>
    <row r="696" spans="1:7">
      <c r="A696" s="9" t="s">
        <v>1004</v>
      </c>
      <c r="B696" s="9" t="s">
        <v>1005</v>
      </c>
      <c r="C696" t="s">
        <v>24</v>
      </c>
      <c r="D696" t="s">
        <v>1006</v>
      </c>
      <c r="E696" s="18">
        <v>5064.84</v>
      </c>
      <c r="F696" s="2">
        <v>42.95</v>
      </c>
      <c r="G696" s="13">
        <f t="shared" si="38"/>
        <v>217534.88</v>
      </c>
    </row>
    <row r="697" spans="1:7">
      <c r="A697" s="9" t="s">
        <v>1007</v>
      </c>
      <c r="B697" s="9" t="s">
        <v>1008</v>
      </c>
      <c r="C697" t="s">
        <v>20</v>
      </c>
      <c r="D697" t="s">
        <v>1009</v>
      </c>
      <c r="E697" s="18">
        <v>511.6</v>
      </c>
      <c r="F697" s="2">
        <v>26.37</v>
      </c>
      <c r="G697" s="13">
        <f t="shared" si="38"/>
        <v>13490.89</v>
      </c>
    </row>
    <row r="698" spans="1:7">
      <c r="A698" s="9" t="s">
        <v>1010</v>
      </c>
      <c r="B698" s="9" t="s">
        <v>1011</v>
      </c>
      <c r="C698" t="s">
        <v>20</v>
      </c>
      <c r="D698" t="s">
        <v>1012</v>
      </c>
      <c r="E698" s="18">
        <v>11.6</v>
      </c>
      <c r="F698" s="2">
        <v>28.89</v>
      </c>
      <c r="G698" s="13">
        <f t="shared" si="38"/>
        <v>335.12</v>
      </c>
    </row>
    <row r="699" spans="1:7">
      <c r="A699" s="9" t="s">
        <v>1013</v>
      </c>
      <c r="B699" s="9" t="s">
        <v>1014</v>
      </c>
      <c r="C699" t="s">
        <v>20</v>
      </c>
      <c r="D699" t="s">
        <v>1015</v>
      </c>
      <c r="E699" s="18">
        <v>511.6</v>
      </c>
      <c r="F699" s="2">
        <v>26.99</v>
      </c>
      <c r="G699" s="13">
        <f t="shared" si="38"/>
        <v>13808.08</v>
      </c>
    </row>
    <row r="700" spans="1:7">
      <c r="A700" s="9" t="s">
        <v>1016</v>
      </c>
      <c r="B700" s="9" t="s">
        <v>1017</v>
      </c>
      <c r="C700" t="s">
        <v>20</v>
      </c>
      <c r="D700" t="s">
        <v>1018</v>
      </c>
      <c r="E700" s="18">
        <v>511.6</v>
      </c>
      <c r="F700" s="2">
        <v>90.82</v>
      </c>
      <c r="G700" s="13">
        <f t="shared" si="38"/>
        <v>46463.51</v>
      </c>
    </row>
    <row r="701" spans="1:7">
      <c r="A701" s="9" t="s">
        <v>1019</v>
      </c>
      <c r="B701" s="9" t="s">
        <v>1020</v>
      </c>
      <c r="C701" t="s">
        <v>20</v>
      </c>
      <c r="D701" t="s">
        <v>1021</v>
      </c>
      <c r="E701" s="18">
        <v>511.6</v>
      </c>
      <c r="F701" s="2">
        <v>114.81</v>
      </c>
      <c r="G701" s="13">
        <f t="shared" si="38"/>
        <v>58736.800000000003</v>
      </c>
    </row>
    <row r="702" spans="1:7">
      <c r="A702" s="9" t="s">
        <v>1022</v>
      </c>
      <c r="B702" s="9" t="s">
        <v>1023</v>
      </c>
      <c r="C702" t="s">
        <v>24</v>
      </c>
      <c r="D702" t="s">
        <v>1024</v>
      </c>
      <c r="E702" s="18">
        <v>506.48</v>
      </c>
      <c r="F702" s="2">
        <v>18.579999999999998</v>
      </c>
      <c r="G702" s="13">
        <f t="shared" si="38"/>
        <v>9410.4</v>
      </c>
    </row>
    <row r="704" spans="1:7" s="7" customFormat="1" ht="13.15">
      <c r="A704" s="14" t="s">
        <v>1025</v>
      </c>
      <c r="B704" s="14" t="s">
        <v>1026</v>
      </c>
      <c r="D704" s="7" t="s">
        <v>795</v>
      </c>
      <c r="E704" s="17"/>
      <c r="F704" s="8"/>
      <c r="G704" s="12">
        <f>SUM(G706:G716)</f>
        <v>481232.06</v>
      </c>
    </row>
    <row r="706" spans="1:7">
      <c r="A706" s="9" t="s">
        <v>1027</v>
      </c>
      <c r="B706" s="9" t="s">
        <v>797</v>
      </c>
      <c r="C706" t="s">
        <v>24</v>
      </c>
      <c r="D706" t="s">
        <v>798</v>
      </c>
      <c r="E706" s="18">
        <v>5934.56</v>
      </c>
      <c r="F706" s="2">
        <v>55.96</v>
      </c>
      <c r="G706" s="13">
        <f t="shared" ref="G706:G716" si="39">E706*F706</f>
        <v>332097.98</v>
      </c>
    </row>
    <row r="707" spans="1:7">
      <c r="A707" s="9" t="s">
        <v>1028</v>
      </c>
      <c r="B707" s="9" t="s">
        <v>1029</v>
      </c>
      <c r="C707" t="s">
        <v>24</v>
      </c>
      <c r="D707" t="s">
        <v>1030</v>
      </c>
      <c r="E707" s="18">
        <v>46.4</v>
      </c>
      <c r="F707" s="2">
        <v>5.8</v>
      </c>
      <c r="G707" s="13">
        <f t="shared" si="39"/>
        <v>269.12</v>
      </c>
    </row>
    <row r="708" spans="1:7">
      <c r="A708" s="9" t="s">
        <v>1031</v>
      </c>
      <c r="B708" s="9" t="s">
        <v>1032</v>
      </c>
      <c r="C708" t="s">
        <v>696</v>
      </c>
      <c r="D708" t="s">
        <v>1033</v>
      </c>
      <c r="E708" s="18">
        <v>22</v>
      </c>
      <c r="F708" s="2">
        <v>1662.69</v>
      </c>
      <c r="G708" s="13">
        <f t="shared" si="39"/>
        <v>36579.18</v>
      </c>
    </row>
    <row r="709" spans="1:7">
      <c r="A709" s="9" t="s">
        <v>1034</v>
      </c>
      <c r="B709" s="9" t="s">
        <v>1035</v>
      </c>
      <c r="C709" t="s">
        <v>696</v>
      </c>
      <c r="D709" t="s">
        <v>1036</v>
      </c>
      <c r="E709" s="18">
        <v>152</v>
      </c>
      <c r="F709" s="2">
        <v>337.64</v>
      </c>
      <c r="G709" s="13">
        <f t="shared" si="39"/>
        <v>51321.279999999999</v>
      </c>
    </row>
    <row r="710" spans="1:7">
      <c r="A710" s="9" t="s">
        <v>1037</v>
      </c>
      <c r="B710" s="9" t="s">
        <v>1038</v>
      </c>
      <c r="C710" t="s">
        <v>696</v>
      </c>
      <c r="D710" t="s">
        <v>1039</v>
      </c>
      <c r="E710" s="18">
        <v>102</v>
      </c>
      <c r="F710" s="2">
        <v>163.55000000000001</v>
      </c>
      <c r="G710" s="13">
        <f t="shared" si="39"/>
        <v>16682.099999999999</v>
      </c>
    </row>
    <row r="711" spans="1:7">
      <c r="A711" s="9" t="s">
        <v>1040</v>
      </c>
      <c r="B711" s="9" t="s">
        <v>1041</v>
      </c>
      <c r="C711" t="s">
        <v>696</v>
      </c>
      <c r="D711" t="s">
        <v>1042</v>
      </c>
      <c r="E711" s="18">
        <v>24</v>
      </c>
      <c r="F711" s="2">
        <v>359.17</v>
      </c>
      <c r="G711" s="13">
        <f t="shared" si="39"/>
        <v>8620.08</v>
      </c>
    </row>
    <row r="712" spans="1:7">
      <c r="A712" s="9" t="s">
        <v>1043</v>
      </c>
      <c r="B712" s="9" t="s">
        <v>1044</v>
      </c>
      <c r="C712" t="s">
        <v>696</v>
      </c>
      <c r="D712" t="s">
        <v>1045</v>
      </c>
      <c r="E712" s="18">
        <v>88</v>
      </c>
      <c r="F712" s="2">
        <v>118.79</v>
      </c>
      <c r="G712" s="13">
        <f t="shared" si="39"/>
        <v>10453.52</v>
      </c>
    </row>
    <row r="713" spans="1:7">
      <c r="A713" s="9" t="s">
        <v>1046</v>
      </c>
      <c r="B713" s="9" t="s">
        <v>1047</v>
      </c>
      <c r="C713" t="s">
        <v>696</v>
      </c>
      <c r="D713" t="s">
        <v>1048</v>
      </c>
      <c r="E713" s="18">
        <v>2</v>
      </c>
      <c r="F713" s="2">
        <v>1333.46</v>
      </c>
      <c r="G713" s="13">
        <f t="shared" si="39"/>
        <v>2666.92</v>
      </c>
    </row>
    <row r="714" spans="1:7">
      <c r="A714" s="9" t="s">
        <v>1049</v>
      </c>
      <c r="B714" s="9" t="s">
        <v>1050</v>
      </c>
      <c r="C714" t="s">
        <v>1051</v>
      </c>
      <c r="D714" t="s">
        <v>1052</v>
      </c>
      <c r="E714" s="18">
        <v>2</v>
      </c>
      <c r="F714" s="2">
        <v>105.3</v>
      </c>
      <c r="G714" s="13">
        <f t="shared" si="39"/>
        <v>210.6</v>
      </c>
    </row>
    <row r="715" spans="1:7">
      <c r="A715" s="9" t="s">
        <v>1053</v>
      </c>
      <c r="B715" s="9" t="s">
        <v>1054</v>
      </c>
      <c r="C715" t="s">
        <v>696</v>
      </c>
      <c r="D715" t="s">
        <v>1055</v>
      </c>
      <c r="E715" s="18">
        <v>64</v>
      </c>
      <c r="F715" s="2">
        <v>93.3</v>
      </c>
      <c r="G715" s="13">
        <f t="shared" si="39"/>
        <v>5971.2</v>
      </c>
    </row>
    <row r="716" spans="1:7">
      <c r="A716" s="9" t="s">
        <v>1056</v>
      </c>
      <c r="B716" s="9" t="s">
        <v>1057</v>
      </c>
      <c r="C716" t="s">
        <v>696</v>
      </c>
      <c r="D716" t="s">
        <v>1058</v>
      </c>
      <c r="E716" s="18">
        <v>44</v>
      </c>
      <c r="F716" s="2">
        <v>371.82</v>
      </c>
      <c r="G716" s="13">
        <f t="shared" si="39"/>
        <v>16360.08</v>
      </c>
    </row>
    <row r="718" spans="1:7" s="7" customFormat="1" ht="13.15">
      <c r="A718" s="14" t="s">
        <v>1059</v>
      </c>
      <c r="B718" s="14" t="s">
        <v>1060</v>
      </c>
      <c r="D718" s="7" t="s">
        <v>1061</v>
      </c>
      <c r="E718" s="17"/>
      <c r="F718" s="8"/>
      <c r="G718" s="12">
        <f>SUM(G720:G737)</f>
        <v>367476.58</v>
      </c>
    </row>
    <row r="720" spans="1:7">
      <c r="A720" s="9" t="s">
        <v>1062</v>
      </c>
      <c r="B720" s="9" t="s">
        <v>1063</v>
      </c>
      <c r="C720" t="s">
        <v>20</v>
      </c>
      <c r="D720" t="s">
        <v>1064</v>
      </c>
      <c r="E720" s="18">
        <v>1064</v>
      </c>
      <c r="F720" s="2">
        <v>23.16</v>
      </c>
      <c r="G720" s="13">
        <f t="shared" ref="G720:G737" si="40">E720*F720</f>
        <v>24642.240000000002</v>
      </c>
    </row>
    <row r="721" spans="1:7">
      <c r="A721" s="9" t="s">
        <v>1065</v>
      </c>
      <c r="B721" s="9" t="s">
        <v>1066</v>
      </c>
      <c r="C721" t="s">
        <v>470</v>
      </c>
      <c r="D721" t="s">
        <v>1067</v>
      </c>
      <c r="E721" s="18">
        <v>2</v>
      </c>
      <c r="F721" s="2">
        <v>1036.1400000000001</v>
      </c>
      <c r="G721" s="13">
        <f t="shared" si="40"/>
        <v>2072.2800000000002</v>
      </c>
    </row>
    <row r="722" spans="1:7">
      <c r="A722" s="9" t="s">
        <v>1068</v>
      </c>
      <c r="B722" s="9" t="s">
        <v>1069</v>
      </c>
      <c r="C722" t="s">
        <v>59</v>
      </c>
      <c r="D722" t="s">
        <v>1070</v>
      </c>
      <c r="E722" s="18">
        <v>2873.79</v>
      </c>
      <c r="F722" s="2">
        <v>59.1</v>
      </c>
      <c r="G722" s="13">
        <f t="shared" si="40"/>
        <v>169840.99</v>
      </c>
    </row>
    <row r="723" spans="1:7">
      <c r="A723" s="9" t="s">
        <v>1071</v>
      </c>
      <c r="B723" s="9" t="s">
        <v>1072</v>
      </c>
      <c r="C723" t="s">
        <v>470</v>
      </c>
      <c r="D723" t="s">
        <v>1073</v>
      </c>
      <c r="E723" s="18">
        <v>1846</v>
      </c>
      <c r="F723" s="2">
        <v>6.64</v>
      </c>
      <c r="G723" s="13">
        <f t="shared" si="40"/>
        <v>12257.44</v>
      </c>
    </row>
    <row r="724" spans="1:7">
      <c r="A724" s="9" t="s">
        <v>1074</v>
      </c>
      <c r="B724" s="9" t="s">
        <v>1075</v>
      </c>
      <c r="C724" t="s">
        <v>20</v>
      </c>
      <c r="D724" t="s">
        <v>1076</v>
      </c>
      <c r="E724" s="18">
        <v>2128</v>
      </c>
      <c r="F724" s="2">
        <v>21.49</v>
      </c>
      <c r="G724" s="13">
        <f t="shared" si="40"/>
        <v>45730.720000000001</v>
      </c>
    </row>
    <row r="725" spans="1:7">
      <c r="A725" s="9" t="s">
        <v>1077</v>
      </c>
      <c r="B725" s="9" t="s">
        <v>1078</v>
      </c>
      <c r="C725" t="s">
        <v>20</v>
      </c>
      <c r="D725" t="s">
        <v>1079</v>
      </c>
      <c r="E725" s="18">
        <v>1064</v>
      </c>
      <c r="F725" s="2">
        <v>4.8099999999999996</v>
      </c>
      <c r="G725" s="13">
        <f t="shared" si="40"/>
        <v>5117.84</v>
      </c>
    </row>
    <row r="726" spans="1:7">
      <c r="A726" s="9" t="s">
        <v>1080</v>
      </c>
      <c r="B726" s="9" t="s">
        <v>1081</v>
      </c>
      <c r="C726" t="s">
        <v>470</v>
      </c>
      <c r="D726" t="s">
        <v>1082</v>
      </c>
      <c r="E726" s="18">
        <v>2</v>
      </c>
      <c r="F726" s="2">
        <v>7482.19</v>
      </c>
      <c r="G726" s="13">
        <f t="shared" si="40"/>
        <v>14964.38</v>
      </c>
    </row>
    <row r="727" spans="1:7">
      <c r="A727" s="9" t="s">
        <v>1083</v>
      </c>
      <c r="B727" s="9" t="s">
        <v>1084</v>
      </c>
      <c r="C727" t="s">
        <v>470</v>
      </c>
      <c r="D727" t="s">
        <v>1085</v>
      </c>
      <c r="E727" s="18">
        <v>2</v>
      </c>
      <c r="F727" s="2">
        <v>10959.5</v>
      </c>
      <c r="G727" s="13">
        <f t="shared" si="40"/>
        <v>21919</v>
      </c>
    </row>
    <row r="728" spans="1:7">
      <c r="A728" s="9" t="s">
        <v>1086</v>
      </c>
      <c r="B728" s="9" t="s">
        <v>1087</v>
      </c>
      <c r="C728" t="s">
        <v>470</v>
      </c>
      <c r="D728" t="s">
        <v>1088</v>
      </c>
      <c r="E728" s="18">
        <v>16</v>
      </c>
      <c r="F728" s="2">
        <v>348.67</v>
      </c>
      <c r="G728" s="13">
        <f t="shared" si="40"/>
        <v>5578.72</v>
      </c>
    </row>
    <row r="729" spans="1:7">
      <c r="A729" s="9" t="s">
        <v>1089</v>
      </c>
      <c r="B729" s="9" t="s">
        <v>1090</v>
      </c>
      <c r="C729" t="s">
        <v>20</v>
      </c>
      <c r="D729" t="s">
        <v>1091</v>
      </c>
      <c r="E729" s="18">
        <v>1064</v>
      </c>
      <c r="F729" s="2">
        <v>1.39</v>
      </c>
      <c r="G729" s="13">
        <f t="shared" si="40"/>
        <v>1478.96</v>
      </c>
    </row>
    <row r="730" spans="1:7">
      <c r="A730" s="9" t="s">
        <v>1092</v>
      </c>
      <c r="B730" s="9" t="s">
        <v>1093</v>
      </c>
      <c r="C730" t="s">
        <v>20</v>
      </c>
      <c r="D730" t="s">
        <v>1094</v>
      </c>
      <c r="E730" s="18">
        <v>1064</v>
      </c>
      <c r="F730" s="2">
        <v>3.7</v>
      </c>
      <c r="G730" s="13">
        <f t="shared" si="40"/>
        <v>3936.8</v>
      </c>
    </row>
    <row r="731" spans="1:7">
      <c r="A731" s="9" t="s">
        <v>1095</v>
      </c>
      <c r="B731" s="9" t="s">
        <v>1096</v>
      </c>
      <c r="C731" t="s">
        <v>470</v>
      </c>
      <c r="D731" t="s">
        <v>1097</v>
      </c>
      <c r="E731" s="18">
        <v>1</v>
      </c>
      <c r="F731" s="2">
        <v>1330.26</v>
      </c>
      <c r="G731" s="13">
        <f t="shared" si="40"/>
        <v>1330.26</v>
      </c>
    </row>
    <row r="732" spans="1:7">
      <c r="A732" s="9" t="s">
        <v>1098</v>
      </c>
      <c r="B732" s="9" t="s">
        <v>785</v>
      </c>
      <c r="C732" t="s">
        <v>470</v>
      </c>
      <c r="D732" t="s">
        <v>786</v>
      </c>
      <c r="E732" s="18">
        <v>1</v>
      </c>
      <c r="F732" s="2">
        <v>3324.33</v>
      </c>
      <c r="G732" s="13">
        <f t="shared" si="40"/>
        <v>3324.33</v>
      </c>
    </row>
    <row r="733" spans="1:7">
      <c r="A733" s="9" t="s">
        <v>1099</v>
      </c>
      <c r="B733" s="9" t="s">
        <v>788</v>
      </c>
      <c r="C733" t="s">
        <v>470</v>
      </c>
      <c r="D733" t="s">
        <v>789</v>
      </c>
      <c r="E733" s="18">
        <v>1</v>
      </c>
      <c r="F733" s="2">
        <v>1414.96</v>
      </c>
      <c r="G733" s="13">
        <f t="shared" si="40"/>
        <v>1414.96</v>
      </c>
    </row>
    <row r="734" spans="1:7">
      <c r="A734" s="9" t="s">
        <v>1100</v>
      </c>
      <c r="B734" s="9" t="s">
        <v>1101</v>
      </c>
      <c r="C734" t="s">
        <v>470</v>
      </c>
      <c r="D734" t="s">
        <v>1102</v>
      </c>
      <c r="E734" s="18">
        <v>1</v>
      </c>
      <c r="F734" s="2">
        <v>7801.46</v>
      </c>
      <c r="G734" s="13">
        <f t="shared" si="40"/>
        <v>7801.46</v>
      </c>
    </row>
    <row r="735" spans="1:7">
      <c r="A735" s="9" t="s">
        <v>1103</v>
      </c>
      <c r="B735" s="9" t="s">
        <v>1104</v>
      </c>
      <c r="C735" t="s">
        <v>1105</v>
      </c>
      <c r="D735" t="s">
        <v>1106</v>
      </c>
      <c r="E735" s="18">
        <v>1.06</v>
      </c>
      <c r="F735" s="2">
        <v>16500</v>
      </c>
      <c r="G735" s="13">
        <f t="shared" si="40"/>
        <v>17490</v>
      </c>
    </row>
    <row r="736" spans="1:7">
      <c r="A736" s="9" t="s">
        <v>1107</v>
      </c>
      <c r="B736" s="9" t="s">
        <v>1108</v>
      </c>
      <c r="C736" t="s">
        <v>1105</v>
      </c>
      <c r="D736" t="s">
        <v>1109</v>
      </c>
      <c r="E736" s="18">
        <v>1.06</v>
      </c>
      <c r="F736" s="2">
        <v>833.68</v>
      </c>
      <c r="G736" s="13">
        <f t="shared" si="40"/>
        <v>883.7</v>
      </c>
    </row>
    <row r="737" spans="1:7">
      <c r="A737" s="9" t="s">
        <v>1110</v>
      </c>
      <c r="B737" s="9" t="s">
        <v>1111</v>
      </c>
      <c r="C737" t="s">
        <v>470</v>
      </c>
      <c r="D737" t="s">
        <v>1112</v>
      </c>
      <c r="E737" s="18">
        <v>1</v>
      </c>
      <c r="F737" s="2">
        <v>27692.5</v>
      </c>
      <c r="G737" s="13">
        <f t="shared" si="40"/>
        <v>27692.5</v>
      </c>
    </row>
    <row r="739" spans="1:7" s="7" customFormat="1" ht="13.15">
      <c r="A739" s="14" t="s">
        <v>1113</v>
      </c>
      <c r="B739" s="14" t="s">
        <v>1114</v>
      </c>
      <c r="D739" s="7" t="s">
        <v>1115</v>
      </c>
      <c r="E739" s="17"/>
      <c r="F739" s="8"/>
      <c r="G739" s="12">
        <f>G741+G747+G759+G766+G772+G793+G807</f>
        <v>1520333.42</v>
      </c>
    </row>
    <row r="741" spans="1:7" s="7" customFormat="1" ht="13.15">
      <c r="A741" s="14" t="s">
        <v>1116</v>
      </c>
      <c r="B741" s="14" t="s">
        <v>1117</v>
      </c>
      <c r="D741" s="7" t="s">
        <v>687</v>
      </c>
      <c r="E741" s="17"/>
      <c r="F741" s="8"/>
      <c r="G741" s="12">
        <f>SUM(G743:G745)</f>
        <v>152661.72</v>
      </c>
    </row>
    <row r="743" spans="1:7">
      <c r="A743" s="9" t="s">
        <v>1118</v>
      </c>
      <c r="B743" s="9" t="s">
        <v>689</v>
      </c>
      <c r="C743" t="s">
        <v>24</v>
      </c>
      <c r="D743" t="s">
        <v>690</v>
      </c>
      <c r="E743" s="18">
        <v>7068.08</v>
      </c>
      <c r="F743" s="2">
        <v>10.47</v>
      </c>
      <c r="G743" s="13">
        <f>E743*F743</f>
        <v>74002.8</v>
      </c>
    </row>
    <row r="744" spans="1:7">
      <c r="A744" s="9" t="s">
        <v>1119</v>
      </c>
      <c r="B744" s="9" t="s">
        <v>692</v>
      </c>
      <c r="C744" t="s">
        <v>24</v>
      </c>
      <c r="D744" t="s">
        <v>693</v>
      </c>
      <c r="E744" s="18">
        <v>224.64</v>
      </c>
      <c r="F744" s="2">
        <v>44.65</v>
      </c>
      <c r="G744" s="13">
        <f>E744*F744</f>
        <v>10030.18</v>
      </c>
    </row>
    <row r="745" spans="1:7">
      <c r="A745" s="9" t="s">
        <v>1120</v>
      </c>
      <c r="B745" s="9" t="s">
        <v>938</v>
      </c>
      <c r="C745" t="s">
        <v>24</v>
      </c>
      <c r="D745" t="s">
        <v>939</v>
      </c>
      <c r="E745" s="18">
        <v>329.36</v>
      </c>
      <c r="F745" s="2">
        <v>208.37</v>
      </c>
      <c r="G745" s="13">
        <f>E745*F745</f>
        <v>68628.740000000005</v>
      </c>
    </row>
    <row r="747" spans="1:7" s="7" customFormat="1" ht="13.15">
      <c r="A747" s="14" t="s">
        <v>1121</v>
      </c>
      <c r="B747" s="14" t="s">
        <v>1122</v>
      </c>
      <c r="D747" s="7" t="s">
        <v>703</v>
      </c>
      <c r="E747" s="17"/>
      <c r="F747" s="8"/>
      <c r="G747" s="12">
        <f>SUM(G749:G757)</f>
        <v>168650.35</v>
      </c>
    </row>
    <row r="749" spans="1:7">
      <c r="A749" s="9" t="s">
        <v>1123</v>
      </c>
      <c r="B749" s="9" t="s">
        <v>705</v>
      </c>
      <c r="C749" t="s">
        <v>24</v>
      </c>
      <c r="D749" t="s">
        <v>706</v>
      </c>
      <c r="E749" s="18">
        <v>224.64</v>
      </c>
      <c r="F749" s="2">
        <v>47.73</v>
      </c>
      <c r="G749" s="13">
        <f t="shared" ref="G749:G757" si="41">E749*F749</f>
        <v>10722.07</v>
      </c>
    </row>
    <row r="750" spans="1:7">
      <c r="A750" s="9" t="s">
        <v>1124</v>
      </c>
      <c r="B750" s="9" t="s">
        <v>708</v>
      </c>
      <c r="C750" t="s">
        <v>24</v>
      </c>
      <c r="D750" t="s">
        <v>709</v>
      </c>
      <c r="E750" s="18">
        <v>224.64</v>
      </c>
      <c r="F750" s="2">
        <v>43.15</v>
      </c>
      <c r="G750" s="13">
        <f t="shared" si="41"/>
        <v>9693.2199999999993</v>
      </c>
    </row>
    <row r="751" spans="1:7">
      <c r="A751" s="9" t="s">
        <v>1125</v>
      </c>
      <c r="B751" s="9" t="s">
        <v>711</v>
      </c>
      <c r="C751" t="s">
        <v>20</v>
      </c>
      <c r="D751" t="s">
        <v>712</v>
      </c>
      <c r="E751" s="18">
        <v>1538.59</v>
      </c>
      <c r="F751" s="2">
        <v>11.68</v>
      </c>
      <c r="G751" s="13">
        <f t="shared" si="41"/>
        <v>17970.73</v>
      </c>
    </row>
    <row r="752" spans="1:7">
      <c r="A752" s="9" t="s">
        <v>1126</v>
      </c>
      <c r="B752" s="9" t="s">
        <v>714</v>
      </c>
      <c r="C752" t="s">
        <v>696</v>
      </c>
      <c r="D752" t="s">
        <v>715</v>
      </c>
      <c r="E752" s="18">
        <v>1070</v>
      </c>
      <c r="F752" s="2">
        <v>15.83</v>
      </c>
      <c r="G752" s="13">
        <f t="shared" si="41"/>
        <v>16938.099999999999</v>
      </c>
    </row>
    <row r="753" spans="1:7">
      <c r="A753" s="9" t="s">
        <v>1127</v>
      </c>
      <c r="B753" s="9" t="s">
        <v>717</v>
      </c>
      <c r="C753" t="s">
        <v>20</v>
      </c>
      <c r="D753" t="s">
        <v>718</v>
      </c>
      <c r="E753" s="18">
        <v>320.52</v>
      </c>
      <c r="F753" s="2">
        <v>31.13</v>
      </c>
      <c r="G753" s="13">
        <f t="shared" si="41"/>
        <v>9977.7900000000009</v>
      </c>
    </row>
    <row r="754" spans="1:7">
      <c r="A754" s="9" t="s">
        <v>1128</v>
      </c>
      <c r="B754" s="9" t="s">
        <v>720</v>
      </c>
      <c r="C754" t="s">
        <v>24</v>
      </c>
      <c r="D754" t="s">
        <v>721</v>
      </c>
      <c r="E754" s="18">
        <v>2122.2399999999998</v>
      </c>
      <c r="F754" s="2">
        <v>17.57</v>
      </c>
      <c r="G754" s="13">
        <f t="shared" si="41"/>
        <v>37287.760000000002</v>
      </c>
    </row>
    <row r="755" spans="1:7">
      <c r="A755" s="9" t="s">
        <v>1129</v>
      </c>
      <c r="B755" s="9" t="s">
        <v>723</v>
      </c>
      <c r="C755" t="s">
        <v>24</v>
      </c>
      <c r="D755" t="s">
        <v>724</v>
      </c>
      <c r="E755" s="18">
        <v>6062.14</v>
      </c>
      <c r="F755" s="2">
        <v>10.7</v>
      </c>
      <c r="G755" s="13">
        <f t="shared" si="41"/>
        <v>64864.9</v>
      </c>
    </row>
    <row r="756" spans="1:7">
      <c r="A756" s="9" t="s">
        <v>1130</v>
      </c>
      <c r="B756" s="9" t="s">
        <v>950</v>
      </c>
      <c r="C756" t="s">
        <v>20</v>
      </c>
      <c r="D756" t="s">
        <v>951</v>
      </c>
      <c r="E756" s="18">
        <v>18.559999999999999</v>
      </c>
      <c r="F756" s="2">
        <v>19.690000000000001</v>
      </c>
      <c r="G756" s="13">
        <f t="shared" si="41"/>
        <v>365.45</v>
      </c>
    </row>
    <row r="757" spans="1:7">
      <c r="A757" s="9" t="s">
        <v>1131</v>
      </c>
      <c r="B757" s="9" t="s">
        <v>953</v>
      </c>
      <c r="C757" t="s">
        <v>20</v>
      </c>
      <c r="D757" t="s">
        <v>954</v>
      </c>
      <c r="E757" s="18">
        <v>33.159999999999997</v>
      </c>
      <c r="F757" s="2">
        <v>25.04</v>
      </c>
      <c r="G757" s="13">
        <f t="shared" si="41"/>
        <v>830.33</v>
      </c>
    </row>
    <row r="759" spans="1:7" s="7" customFormat="1" ht="13.15">
      <c r="A759" s="14" t="s">
        <v>1132</v>
      </c>
      <c r="B759" s="14" t="s">
        <v>1133</v>
      </c>
      <c r="D759" s="7" t="s">
        <v>827</v>
      </c>
      <c r="E759" s="17"/>
      <c r="F759" s="8"/>
      <c r="G759" s="12">
        <f>SUM(G761:G764)</f>
        <v>32207.47</v>
      </c>
    </row>
    <row r="761" spans="1:7">
      <c r="A761" s="9" t="s">
        <v>1134</v>
      </c>
      <c r="B761" s="9" t="s">
        <v>958</v>
      </c>
      <c r="C761" t="s">
        <v>696</v>
      </c>
      <c r="D761" t="s">
        <v>959</v>
      </c>
      <c r="E761" s="18">
        <v>8</v>
      </c>
      <c r="F761" s="2">
        <v>1190.93</v>
      </c>
      <c r="G761" s="13">
        <f>E761*F761</f>
        <v>9527.44</v>
      </c>
    </row>
    <row r="762" spans="1:7">
      <c r="A762" s="9" t="s">
        <v>1135</v>
      </c>
      <c r="B762" s="9" t="s">
        <v>961</v>
      </c>
      <c r="C762" t="s">
        <v>696</v>
      </c>
      <c r="D762" t="s">
        <v>962</v>
      </c>
      <c r="E762" s="18">
        <v>16</v>
      </c>
      <c r="F762" s="2">
        <v>251.42</v>
      </c>
      <c r="G762" s="13">
        <f>E762*F762</f>
        <v>4022.72</v>
      </c>
    </row>
    <row r="763" spans="1:7">
      <c r="A763" s="9" t="s">
        <v>1136</v>
      </c>
      <c r="B763" s="9" t="s">
        <v>964</v>
      </c>
      <c r="C763" t="s">
        <v>519</v>
      </c>
      <c r="D763" t="s">
        <v>965</v>
      </c>
      <c r="E763" s="18">
        <v>950.4</v>
      </c>
      <c r="F763" s="2">
        <v>4.83</v>
      </c>
      <c r="G763" s="13">
        <f>E763*F763</f>
        <v>4590.43</v>
      </c>
    </row>
    <row r="764" spans="1:7">
      <c r="A764" s="9" t="s">
        <v>1137</v>
      </c>
      <c r="B764" s="9" t="s">
        <v>967</v>
      </c>
      <c r="C764" t="s">
        <v>696</v>
      </c>
      <c r="D764" t="s">
        <v>968</v>
      </c>
      <c r="E764" s="18">
        <v>32</v>
      </c>
      <c r="F764" s="2">
        <v>439.59</v>
      </c>
      <c r="G764" s="13">
        <f>E764*F764</f>
        <v>14066.88</v>
      </c>
    </row>
    <row r="766" spans="1:7" s="7" customFormat="1" ht="13.15">
      <c r="A766" s="14" t="s">
        <v>1138</v>
      </c>
      <c r="B766" s="14" t="s">
        <v>1139</v>
      </c>
      <c r="D766" s="7" t="s">
        <v>727</v>
      </c>
      <c r="E766" s="17"/>
      <c r="F766" s="8"/>
      <c r="G766" s="12">
        <f>SUM(G768:G770)</f>
        <v>13642.24</v>
      </c>
    </row>
    <row r="768" spans="1:7">
      <c r="A768" s="9" t="s">
        <v>1140</v>
      </c>
      <c r="B768" s="9" t="s">
        <v>729</v>
      </c>
      <c r="C768" t="s">
        <v>696</v>
      </c>
      <c r="D768" t="s">
        <v>730</v>
      </c>
      <c r="E768" s="18">
        <v>64</v>
      </c>
      <c r="F768" s="2">
        <v>74.2</v>
      </c>
      <c r="G768" s="13">
        <f>E768*F768</f>
        <v>4748.8</v>
      </c>
    </row>
    <row r="769" spans="1:7">
      <c r="A769" s="9" t="s">
        <v>1141</v>
      </c>
      <c r="B769" s="9" t="s">
        <v>974</v>
      </c>
      <c r="C769" t="s">
        <v>696</v>
      </c>
      <c r="D769" t="s">
        <v>975</v>
      </c>
      <c r="E769" s="18">
        <v>68</v>
      </c>
      <c r="F769" s="2">
        <v>13.5</v>
      </c>
      <c r="G769" s="13">
        <f>E769*F769</f>
        <v>918</v>
      </c>
    </row>
    <row r="770" spans="1:7">
      <c r="A770" s="9" t="s">
        <v>1142</v>
      </c>
      <c r="B770" s="9" t="s">
        <v>977</v>
      </c>
      <c r="C770" t="s">
        <v>696</v>
      </c>
      <c r="D770" t="s">
        <v>978</v>
      </c>
      <c r="E770" s="18">
        <v>132</v>
      </c>
      <c r="F770" s="2">
        <v>60.42</v>
      </c>
      <c r="G770" s="13">
        <f>E770*F770</f>
        <v>7975.44</v>
      </c>
    </row>
    <row r="772" spans="1:7" s="7" customFormat="1" ht="13.15">
      <c r="A772" s="14" t="s">
        <v>1143</v>
      </c>
      <c r="B772" s="14" t="s">
        <v>1144</v>
      </c>
      <c r="D772" s="7" t="s">
        <v>736</v>
      </c>
      <c r="E772" s="17"/>
      <c r="F772" s="8"/>
      <c r="G772" s="12">
        <f>SUM(G774:G791)</f>
        <v>565749.13</v>
      </c>
    </row>
    <row r="774" spans="1:7">
      <c r="A774" s="9" t="s">
        <v>1145</v>
      </c>
      <c r="B774" s="9" t="s">
        <v>983</v>
      </c>
      <c r="C774" t="s">
        <v>20</v>
      </c>
      <c r="D774" t="s">
        <v>21</v>
      </c>
      <c r="E774" s="18">
        <v>10</v>
      </c>
      <c r="F774" s="2">
        <v>5.33</v>
      </c>
      <c r="G774" s="13">
        <f t="shared" ref="G774:G791" si="42">E774*F774</f>
        <v>53.3</v>
      </c>
    </row>
    <row r="775" spans="1:7">
      <c r="A775" s="9" t="s">
        <v>1146</v>
      </c>
      <c r="B775" s="9" t="s">
        <v>985</v>
      </c>
      <c r="C775" t="s">
        <v>20</v>
      </c>
      <c r="D775" t="s">
        <v>986</v>
      </c>
      <c r="E775" s="18">
        <v>10</v>
      </c>
      <c r="F775" s="2">
        <v>47.24</v>
      </c>
      <c r="G775" s="13">
        <f t="shared" si="42"/>
        <v>472.4</v>
      </c>
    </row>
    <row r="776" spans="1:7">
      <c r="A776" s="9" t="s">
        <v>1147</v>
      </c>
      <c r="B776" s="9" t="s">
        <v>769</v>
      </c>
      <c r="C776" t="s">
        <v>20</v>
      </c>
      <c r="D776" t="s">
        <v>770</v>
      </c>
      <c r="E776" s="18">
        <v>66.319999999999993</v>
      </c>
      <c r="F776" s="2">
        <v>23.45</v>
      </c>
      <c r="G776" s="13">
        <f t="shared" si="42"/>
        <v>1555.2</v>
      </c>
    </row>
    <row r="777" spans="1:7">
      <c r="A777" s="9" t="s">
        <v>1148</v>
      </c>
      <c r="B777" s="9" t="s">
        <v>766</v>
      </c>
      <c r="C777" t="s">
        <v>20</v>
      </c>
      <c r="D777" t="s">
        <v>767</v>
      </c>
      <c r="E777" s="18">
        <v>33.159999999999997</v>
      </c>
      <c r="F777" s="2">
        <v>25.02</v>
      </c>
      <c r="G777" s="13">
        <f t="shared" si="42"/>
        <v>829.66</v>
      </c>
    </row>
    <row r="778" spans="1:7">
      <c r="A778" s="9" t="s">
        <v>1149</v>
      </c>
      <c r="B778" s="9" t="s">
        <v>989</v>
      </c>
      <c r="C778" t="s">
        <v>20</v>
      </c>
      <c r="D778" t="s">
        <v>990</v>
      </c>
      <c r="E778" s="18">
        <v>663.2</v>
      </c>
      <c r="F778" s="2">
        <v>362.75</v>
      </c>
      <c r="G778" s="13">
        <f t="shared" si="42"/>
        <v>240575.8</v>
      </c>
    </row>
    <row r="779" spans="1:7">
      <c r="A779" s="9" t="s">
        <v>1150</v>
      </c>
      <c r="B779" s="9" t="s">
        <v>753</v>
      </c>
      <c r="C779" t="s">
        <v>20</v>
      </c>
      <c r="D779" t="s">
        <v>754</v>
      </c>
      <c r="E779" s="18">
        <v>12</v>
      </c>
      <c r="F779" s="2">
        <v>19.93</v>
      </c>
      <c r="G779" s="13">
        <f t="shared" si="42"/>
        <v>239.16</v>
      </c>
    </row>
    <row r="780" spans="1:7">
      <c r="A780" s="9" t="s">
        <v>1151</v>
      </c>
      <c r="B780" s="9" t="s">
        <v>1152</v>
      </c>
      <c r="C780" t="s">
        <v>20</v>
      </c>
      <c r="D780" t="s">
        <v>1153</v>
      </c>
      <c r="E780" s="18">
        <v>663.2</v>
      </c>
      <c r="F780" s="2">
        <v>55.15</v>
      </c>
      <c r="G780" s="13">
        <f t="shared" si="42"/>
        <v>36575.480000000003</v>
      </c>
    </row>
    <row r="781" spans="1:7">
      <c r="A781" s="9" t="s">
        <v>1154</v>
      </c>
      <c r="B781" s="9" t="s">
        <v>993</v>
      </c>
      <c r="C781" t="s">
        <v>24</v>
      </c>
      <c r="D781" t="s">
        <v>994</v>
      </c>
      <c r="E781" s="18">
        <v>3282.84</v>
      </c>
      <c r="F781" s="2">
        <v>12.54</v>
      </c>
      <c r="G781" s="13">
        <f t="shared" si="42"/>
        <v>41166.81</v>
      </c>
    </row>
    <row r="782" spans="1:7">
      <c r="A782" s="9" t="s">
        <v>1155</v>
      </c>
      <c r="B782" s="9" t="s">
        <v>996</v>
      </c>
      <c r="C782" t="s">
        <v>24</v>
      </c>
      <c r="D782" t="s">
        <v>997</v>
      </c>
      <c r="E782" s="18">
        <v>198.96</v>
      </c>
      <c r="F782" s="2">
        <v>9.25</v>
      </c>
      <c r="G782" s="13">
        <f t="shared" si="42"/>
        <v>1840.38</v>
      </c>
    </row>
    <row r="783" spans="1:7">
      <c r="A783" s="9" t="s">
        <v>1156</v>
      </c>
      <c r="B783" s="9" t="s">
        <v>999</v>
      </c>
      <c r="C783" t="s">
        <v>20</v>
      </c>
      <c r="D783" t="s">
        <v>1000</v>
      </c>
      <c r="E783" s="18">
        <v>663.2</v>
      </c>
      <c r="F783" s="2">
        <v>12.46</v>
      </c>
      <c r="G783" s="13">
        <f t="shared" si="42"/>
        <v>8263.4699999999993</v>
      </c>
    </row>
    <row r="784" spans="1:7">
      <c r="A784" s="9" t="s">
        <v>1157</v>
      </c>
      <c r="B784" s="9" t="s">
        <v>1002</v>
      </c>
      <c r="C784" t="s">
        <v>20</v>
      </c>
      <c r="D784" t="s">
        <v>1003</v>
      </c>
      <c r="E784" s="18">
        <v>11.6</v>
      </c>
      <c r="F784" s="2">
        <v>74.47</v>
      </c>
      <c r="G784" s="13">
        <f t="shared" si="42"/>
        <v>863.85</v>
      </c>
    </row>
    <row r="785" spans="1:7">
      <c r="A785" s="9" t="s">
        <v>1158</v>
      </c>
      <c r="B785" s="9" t="s">
        <v>1005</v>
      </c>
      <c r="C785" t="s">
        <v>24</v>
      </c>
      <c r="D785" t="s">
        <v>1006</v>
      </c>
      <c r="E785" s="18">
        <v>3282.84</v>
      </c>
      <c r="F785" s="2">
        <v>42.95</v>
      </c>
      <c r="G785" s="13">
        <f t="shared" si="42"/>
        <v>140997.98000000001</v>
      </c>
    </row>
    <row r="786" spans="1:7">
      <c r="A786" s="9" t="s">
        <v>1159</v>
      </c>
      <c r="B786" s="9" t="s">
        <v>1008</v>
      </c>
      <c r="C786" t="s">
        <v>20</v>
      </c>
      <c r="D786" t="s">
        <v>1009</v>
      </c>
      <c r="E786" s="18">
        <v>331.6</v>
      </c>
      <c r="F786" s="2">
        <v>26.37</v>
      </c>
      <c r="G786" s="13">
        <f t="shared" si="42"/>
        <v>8744.2900000000009</v>
      </c>
    </row>
    <row r="787" spans="1:7">
      <c r="A787" s="9" t="s">
        <v>1160</v>
      </c>
      <c r="B787" s="9" t="s">
        <v>1011</v>
      </c>
      <c r="C787" t="s">
        <v>20</v>
      </c>
      <c r="D787" t="s">
        <v>1012</v>
      </c>
      <c r="E787" s="18">
        <v>11.6</v>
      </c>
      <c r="F787" s="2">
        <v>28.89</v>
      </c>
      <c r="G787" s="13">
        <f t="shared" si="42"/>
        <v>335.12</v>
      </c>
    </row>
    <row r="788" spans="1:7">
      <c r="A788" s="9" t="s">
        <v>1161</v>
      </c>
      <c r="B788" s="9" t="s">
        <v>1014</v>
      </c>
      <c r="C788" t="s">
        <v>20</v>
      </c>
      <c r="D788" t="s">
        <v>1015</v>
      </c>
      <c r="E788" s="18">
        <v>331.6</v>
      </c>
      <c r="F788" s="2">
        <v>26.99</v>
      </c>
      <c r="G788" s="13">
        <f t="shared" si="42"/>
        <v>8949.8799999999992</v>
      </c>
    </row>
    <row r="789" spans="1:7">
      <c r="A789" s="9" t="s">
        <v>1162</v>
      </c>
      <c r="B789" s="9" t="s">
        <v>1017</v>
      </c>
      <c r="C789" t="s">
        <v>20</v>
      </c>
      <c r="D789" t="s">
        <v>1018</v>
      </c>
      <c r="E789" s="18">
        <v>331.6</v>
      </c>
      <c r="F789" s="2">
        <v>90.82</v>
      </c>
      <c r="G789" s="13">
        <f t="shared" si="42"/>
        <v>30115.91</v>
      </c>
    </row>
    <row r="790" spans="1:7">
      <c r="A790" s="9" t="s">
        <v>1163</v>
      </c>
      <c r="B790" s="9" t="s">
        <v>1020</v>
      </c>
      <c r="C790" t="s">
        <v>20</v>
      </c>
      <c r="D790" t="s">
        <v>1021</v>
      </c>
      <c r="E790" s="18">
        <v>331.6</v>
      </c>
      <c r="F790" s="2">
        <v>114.81</v>
      </c>
      <c r="G790" s="13">
        <f t="shared" si="42"/>
        <v>38071</v>
      </c>
    </row>
    <row r="791" spans="1:7">
      <c r="A791" s="9" t="s">
        <v>1164</v>
      </c>
      <c r="B791" s="9" t="s">
        <v>1023</v>
      </c>
      <c r="C791" t="s">
        <v>24</v>
      </c>
      <c r="D791" t="s">
        <v>1024</v>
      </c>
      <c r="E791" s="18">
        <v>328.28</v>
      </c>
      <c r="F791" s="2">
        <v>18.579999999999998</v>
      </c>
      <c r="G791" s="13">
        <f t="shared" si="42"/>
        <v>6099.44</v>
      </c>
    </row>
    <row r="793" spans="1:7" s="7" customFormat="1" ht="13.15">
      <c r="A793" s="14" t="s">
        <v>1165</v>
      </c>
      <c r="B793" s="14" t="s">
        <v>1166</v>
      </c>
      <c r="D793" s="7" t="s">
        <v>795</v>
      </c>
      <c r="E793" s="17"/>
      <c r="F793" s="8"/>
      <c r="G793" s="12">
        <f>SUM(G795:G805)</f>
        <v>316367.78000000003</v>
      </c>
    </row>
    <row r="795" spans="1:7">
      <c r="A795" s="9" t="s">
        <v>1167</v>
      </c>
      <c r="B795" s="9" t="s">
        <v>797</v>
      </c>
      <c r="C795" t="s">
        <v>24</v>
      </c>
      <c r="D795" t="s">
        <v>798</v>
      </c>
      <c r="E795" s="18">
        <v>3846.56</v>
      </c>
      <c r="F795" s="2">
        <v>55.96</v>
      </c>
      <c r="G795" s="13">
        <f t="shared" ref="G795:G805" si="43">E795*F795</f>
        <v>215253.5</v>
      </c>
    </row>
    <row r="796" spans="1:7">
      <c r="A796" s="9" t="s">
        <v>1168</v>
      </c>
      <c r="B796" s="9" t="s">
        <v>1029</v>
      </c>
      <c r="C796" t="s">
        <v>24</v>
      </c>
      <c r="D796" t="s">
        <v>1030</v>
      </c>
      <c r="E796" s="18">
        <v>46.4</v>
      </c>
      <c r="F796" s="2">
        <v>5.8</v>
      </c>
      <c r="G796" s="13">
        <f t="shared" si="43"/>
        <v>269.12</v>
      </c>
    </row>
    <row r="797" spans="1:7">
      <c r="A797" s="9" t="s">
        <v>1169</v>
      </c>
      <c r="B797" s="9" t="s">
        <v>1032</v>
      </c>
      <c r="C797" t="s">
        <v>696</v>
      </c>
      <c r="D797" t="s">
        <v>1033</v>
      </c>
      <c r="E797" s="18">
        <v>14</v>
      </c>
      <c r="F797" s="2">
        <v>1662.69</v>
      </c>
      <c r="G797" s="13">
        <f t="shared" si="43"/>
        <v>23277.66</v>
      </c>
    </row>
    <row r="798" spans="1:7">
      <c r="A798" s="9" t="s">
        <v>1170</v>
      </c>
      <c r="B798" s="9" t="s">
        <v>1035</v>
      </c>
      <c r="C798" t="s">
        <v>696</v>
      </c>
      <c r="D798" t="s">
        <v>1036</v>
      </c>
      <c r="E798" s="18">
        <v>104</v>
      </c>
      <c r="F798" s="2">
        <v>337.64</v>
      </c>
      <c r="G798" s="13">
        <f t="shared" si="43"/>
        <v>35114.559999999998</v>
      </c>
    </row>
    <row r="799" spans="1:7">
      <c r="A799" s="9" t="s">
        <v>1171</v>
      </c>
      <c r="B799" s="9" t="s">
        <v>1038</v>
      </c>
      <c r="C799" t="s">
        <v>696</v>
      </c>
      <c r="D799" t="s">
        <v>1039</v>
      </c>
      <c r="E799" s="18">
        <v>66</v>
      </c>
      <c r="F799" s="2">
        <v>163.55000000000001</v>
      </c>
      <c r="G799" s="13">
        <f t="shared" si="43"/>
        <v>10794.3</v>
      </c>
    </row>
    <row r="800" spans="1:7">
      <c r="A800" s="9" t="s">
        <v>1172</v>
      </c>
      <c r="B800" s="9" t="s">
        <v>1041</v>
      </c>
      <c r="C800" t="s">
        <v>696</v>
      </c>
      <c r="D800" t="s">
        <v>1042</v>
      </c>
      <c r="E800" s="18">
        <v>16</v>
      </c>
      <c r="F800" s="2">
        <v>359.17</v>
      </c>
      <c r="G800" s="13">
        <f t="shared" si="43"/>
        <v>5746.72</v>
      </c>
    </row>
    <row r="801" spans="1:7">
      <c r="A801" s="9" t="s">
        <v>1173</v>
      </c>
      <c r="B801" s="9" t="s">
        <v>1050</v>
      </c>
      <c r="C801" t="s">
        <v>1051</v>
      </c>
      <c r="D801" t="s">
        <v>1052</v>
      </c>
      <c r="E801" s="18">
        <v>2</v>
      </c>
      <c r="F801" s="2">
        <v>105.3</v>
      </c>
      <c r="G801" s="13">
        <f t="shared" si="43"/>
        <v>210.6</v>
      </c>
    </row>
    <row r="802" spans="1:7">
      <c r="A802" s="9" t="s">
        <v>1174</v>
      </c>
      <c r="B802" s="9" t="s">
        <v>1044</v>
      </c>
      <c r="C802" t="s">
        <v>696</v>
      </c>
      <c r="D802" t="s">
        <v>1045</v>
      </c>
      <c r="E802" s="18">
        <v>56</v>
      </c>
      <c r="F802" s="2">
        <v>118.79</v>
      </c>
      <c r="G802" s="13">
        <f t="shared" si="43"/>
        <v>6652.24</v>
      </c>
    </row>
    <row r="803" spans="1:7">
      <c r="A803" s="9" t="s">
        <v>1175</v>
      </c>
      <c r="B803" s="9" t="s">
        <v>1047</v>
      </c>
      <c r="C803" t="s">
        <v>696</v>
      </c>
      <c r="D803" t="s">
        <v>1048</v>
      </c>
      <c r="E803" s="18">
        <v>2</v>
      </c>
      <c r="F803" s="2">
        <v>1333.46</v>
      </c>
      <c r="G803" s="13">
        <f t="shared" si="43"/>
        <v>2666.92</v>
      </c>
    </row>
    <row r="804" spans="1:7">
      <c r="A804" s="9" t="s">
        <v>1176</v>
      </c>
      <c r="B804" s="9" t="s">
        <v>1054</v>
      </c>
      <c r="C804" t="s">
        <v>696</v>
      </c>
      <c r="D804" t="s">
        <v>1055</v>
      </c>
      <c r="E804" s="18">
        <v>64</v>
      </c>
      <c r="F804" s="2">
        <v>93.3</v>
      </c>
      <c r="G804" s="13">
        <f t="shared" si="43"/>
        <v>5971.2</v>
      </c>
    </row>
    <row r="805" spans="1:7">
      <c r="A805" s="9" t="s">
        <v>1177</v>
      </c>
      <c r="B805" s="9" t="s">
        <v>1057</v>
      </c>
      <c r="C805" t="s">
        <v>696</v>
      </c>
      <c r="D805" t="s">
        <v>1058</v>
      </c>
      <c r="E805" s="18">
        <v>28</v>
      </c>
      <c r="F805" s="2">
        <v>371.82</v>
      </c>
      <c r="G805" s="13">
        <f t="shared" si="43"/>
        <v>10410.959999999999</v>
      </c>
    </row>
    <row r="807" spans="1:7" s="7" customFormat="1" ht="13.15">
      <c r="A807" s="14" t="s">
        <v>1178</v>
      </c>
      <c r="B807" s="14" t="s">
        <v>1179</v>
      </c>
      <c r="D807" s="7" t="s">
        <v>1061</v>
      </c>
      <c r="E807" s="17"/>
      <c r="F807" s="8"/>
      <c r="G807" s="12">
        <f>SUM(G809:G826)</f>
        <v>271054.73</v>
      </c>
    </row>
    <row r="809" spans="1:7">
      <c r="A809" s="9" t="s">
        <v>1180</v>
      </c>
      <c r="B809" s="9" t="s">
        <v>1063</v>
      </c>
      <c r="C809" t="s">
        <v>20</v>
      </c>
      <c r="D809" t="s">
        <v>1064</v>
      </c>
      <c r="E809" s="18">
        <v>704</v>
      </c>
      <c r="F809" s="2">
        <v>23.16</v>
      </c>
      <c r="G809" s="13">
        <f t="shared" ref="G809:G826" si="44">E809*F809</f>
        <v>16304.64</v>
      </c>
    </row>
    <row r="810" spans="1:7">
      <c r="A810" s="9" t="s">
        <v>1181</v>
      </c>
      <c r="B810" s="9" t="s">
        <v>1066</v>
      </c>
      <c r="C810" t="s">
        <v>470</v>
      </c>
      <c r="D810" t="s">
        <v>1067</v>
      </c>
      <c r="E810" s="18">
        <v>2</v>
      </c>
      <c r="F810" s="2">
        <v>1036.1400000000001</v>
      </c>
      <c r="G810" s="13">
        <f t="shared" si="44"/>
        <v>2072.2800000000002</v>
      </c>
    </row>
    <row r="811" spans="1:7">
      <c r="A811" s="9" t="s">
        <v>1182</v>
      </c>
      <c r="B811" s="9" t="s">
        <v>1069</v>
      </c>
      <c r="C811" t="s">
        <v>59</v>
      </c>
      <c r="D811" t="s">
        <v>1070</v>
      </c>
      <c r="E811" s="18">
        <v>1902.07</v>
      </c>
      <c r="F811" s="2">
        <v>59.1</v>
      </c>
      <c r="G811" s="13">
        <f t="shared" si="44"/>
        <v>112412.34</v>
      </c>
    </row>
    <row r="812" spans="1:7">
      <c r="A812" s="9" t="s">
        <v>1183</v>
      </c>
      <c r="B812" s="9" t="s">
        <v>1072</v>
      </c>
      <c r="C812" t="s">
        <v>470</v>
      </c>
      <c r="D812" t="s">
        <v>1073</v>
      </c>
      <c r="E812" s="18">
        <v>1246</v>
      </c>
      <c r="F812" s="2">
        <v>6.64</v>
      </c>
      <c r="G812" s="13">
        <f t="shared" si="44"/>
        <v>8273.44</v>
      </c>
    </row>
    <row r="813" spans="1:7">
      <c r="A813" s="9" t="s">
        <v>1184</v>
      </c>
      <c r="B813" s="9" t="s">
        <v>1075</v>
      </c>
      <c r="C813" t="s">
        <v>20</v>
      </c>
      <c r="D813" t="s">
        <v>1076</v>
      </c>
      <c r="E813" s="18">
        <v>1408</v>
      </c>
      <c r="F813" s="2">
        <v>21.49</v>
      </c>
      <c r="G813" s="13">
        <f t="shared" si="44"/>
        <v>30257.919999999998</v>
      </c>
    </row>
    <row r="814" spans="1:7">
      <c r="A814" s="9" t="s">
        <v>1185</v>
      </c>
      <c r="B814" s="9" t="s">
        <v>1078</v>
      </c>
      <c r="C814" t="s">
        <v>20</v>
      </c>
      <c r="D814" t="s">
        <v>1079</v>
      </c>
      <c r="E814" s="18">
        <v>704</v>
      </c>
      <c r="F814" s="2">
        <v>4.8099999999999996</v>
      </c>
      <c r="G814" s="13">
        <f t="shared" si="44"/>
        <v>3386.24</v>
      </c>
    </row>
    <row r="815" spans="1:7">
      <c r="A815" s="9" t="s">
        <v>1186</v>
      </c>
      <c r="B815" s="9" t="s">
        <v>1081</v>
      </c>
      <c r="C815" t="s">
        <v>470</v>
      </c>
      <c r="D815" t="s">
        <v>1082</v>
      </c>
      <c r="E815" s="18">
        <v>2</v>
      </c>
      <c r="F815" s="2">
        <v>7482.19</v>
      </c>
      <c r="G815" s="13">
        <f t="shared" si="44"/>
        <v>14964.38</v>
      </c>
    </row>
    <row r="816" spans="1:7">
      <c r="A816" s="9" t="s">
        <v>1187</v>
      </c>
      <c r="B816" s="9" t="s">
        <v>1084</v>
      </c>
      <c r="C816" t="s">
        <v>470</v>
      </c>
      <c r="D816" t="s">
        <v>1085</v>
      </c>
      <c r="E816" s="18">
        <v>2</v>
      </c>
      <c r="F816" s="2">
        <v>10959.5</v>
      </c>
      <c r="G816" s="13">
        <f t="shared" si="44"/>
        <v>21919</v>
      </c>
    </row>
    <row r="817" spans="1:7">
      <c r="A817" s="9" t="s">
        <v>1188</v>
      </c>
      <c r="B817" s="9" t="s">
        <v>1087</v>
      </c>
      <c r="C817" t="s">
        <v>470</v>
      </c>
      <c r="D817" t="s">
        <v>1088</v>
      </c>
      <c r="E817" s="18">
        <v>12</v>
      </c>
      <c r="F817" s="2">
        <v>348.67</v>
      </c>
      <c r="G817" s="13">
        <f t="shared" si="44"/>
        <v>4184.04</v>
      </c>
    </row>
    <row r="818" spans="1:7">
      <c r="A818" s="9" t="s">
        <v>1189</v>
      </c>
      <c r="B818" s="9" t="s">
        <v>1090</v>
      </c>
      <c r="C818" t="s">
        <v>20</v>
      </c>
      <c r="D818" t="s">
        <v>1091</v>
      </c>
      <c r="E818" s="18">
        <v>704</v>
      </c>
      <c r="F818" s="2">
        <v>1.39</v>
      </c>
      <c r="G818" s="13">
        <f t="shared" si="44"/>
        <v>978.56</v>
      </c>
    </row>
    <row r="819" spans="1:7">
      <c r="A819" s="9" t="s">
        <v>1190</v>
      </c>
      <c r="B819" s="9" t="s">
        <v>1093</v>
      </c>
      <c r="C819" t="s">
        <v>20</v>
      </c>
      <c r="D819" t="s">
        <v>1094</v>
      </c>
      <c r="E819" s="18">
        <v>704</v>
      </c>
      <c r="F819" s="2">
        <v>3.7</v>
      </c>
      <c r="G819" s="13">
        <f t="shared" si="44"/>
        <v>2604.8000000000002</v>
      </c>
    </row>
    <row r="820" spans="1:7">
      <c r="A820" s="9" t="s">
        <v>1191</v>
      </c>
      <c r="B820" s="9" t="s">
        <v>785</v>
      </c>
      <c r="C820" t="s">
        <v>470</v>
      </c>
      <c r="D820" t="s">
        <v>786</v>
      </c>
      <c r="E820" s="18">
        <v>1</v>
      </c>
      <c r="F820" s="2">
        <v>3324.33</v>
      </c>
      <c r="G820" s="13">
        <f t="shared" si="44"/>
        <v>3324.33</v>
      </c>
    </row>
    <row r="821" spans="1:7">
      <c r="A821" s="9" t="s">
        <v>1192</v>
      </c>
      <c r="B821" s="9" t="s">
        <v>788</v>
      </c>
      <c r="C821" t="s">
        <v>470</v>
      </c>
      <c r="D821" t="s">
        <v>789</v>
      </c>
      <c r="E821" s="18">
        <v>1</v>
      </c>
      <c r="F821" s="2">
        <v>1414.96</v>
      </c>
      <c r="G821" s="13">
        <f t="shared" si="44"/>
        <v>1414.96</v>
      </c>
    </row>
    <row r="822" spans="1:7">
      <c r="A822" s="9" t="s">
        <v>1193</v>
      </c>
      <c r="B822" s="9" t="s">
        <v>1096</v>
      </c>
      <c r="C822" t="s">
        <v>470</v>
      </c>
      <c r="D822" t="s">
        <v>1097</v>
      </c>
      <c r="E822" s="18">
        <v>1</v>
      </c>
      <c r="F822" s="2">
        <v>1330.26</v>
      </c>
      <c r="G822" s="13">
        <f t="shared" si="44"/>
        <v>1330.26</v>
      </c>
    </row>
    <row r="823" spans="1:7">
      <c r="A823" s="9" t="s">
        <v>1194</v>
      </c>
      <c r="B823" s="9" t="s">
        <v>1101</v>
      </c>
      <c r="C823" t="s">
        <v>470</v>
      </c>
      <c r="D823" t="s">
        <v>1102</v>
      </c>
      <c r="E823" s="18">
        <v>1</v>
      </c>
      <c r="F823" s="2">
        <v>7801.46</v>
      </c>
      <c r="G823" s="13">
        <f t="shared" si="44"/>
        <v>7801.46</v>
      </c>
    </row>
    <row r="824" spans="1:7">
      <c r="A824" s="9" t="s">
        <v>1195</v>
      </c>
      <c r="B824" s="9" t="s">
        <v>1104</v>
      </c>
      <c r="C824" t="s">
        <v>1105</v>
      </c>
      <c r="D824" t="s">
        <v>1106</v>
      </c>
      <c r="E824" s="18">
        <v>0.7</v>
      </c>
      <c r="F824" s="2">
        <v>16500</v>
      </c>
      <c r="G824" s="13">
        <f t="shared" si="44"/>
        <v>11550</v>
      </c>
    </row>
    <row r="825" spans="1:7">
      <c r="A825" s="9" t="s">
        <v>1196</v>
      </c>
      <c r="B825" s="9" t="s">
        <v>1108</v>
      </c>
      <c r="C825" t="s">
        <v>1105</v>
      </c>
      <c r="D825" t="s">
        <v>1109</v>
      </c>
      <c r="E825" s="18">
        <v>0.7</v>
      </c>
      <c r="F825" s="2">
        <v>833.68</v>
      </c>
      <c r="G825" s="13">
        <f t="shared" si="44"/>
        <v>583.58000000000004</v>
      </c>
    </row>
    <row r="826" spans="1:7">
      <c r="A826" s="9" t="s">
        <v>1197</v>
      </c>
      <c r="B826" s="9" t="s">
        <v>1111</v>
      </c>
      <c r="C826" t="s">
        <v>470</v>
      </c>
      <c r="D826" t="s">
        <v>1112</v>
      </c>
      <c r="E826" s="18">
        <v>1</v>
      </c>
      <c r="F826" s="2">
        <v>27692.5</v>
      </c>
      <c r="G826" s="13">
        <f t="shared" si="44"/>
        <v>27692.5</v>
      </c>
    </row>
    <row r="828" spans="1:7" s="7" customFormat="1" ht="13.15">
      <c r="A828" s="14" t="s">
        <v>1198</v>
      </c>
      <c r="B828" s="14" t="s">
        <v>1199</v>
      </c>
      <c r="D828" s="7" t="s">
        <v>1200</v>
      </c>
      <c r="E828" s="17"/>
      <c r="F828" s="8"/>
      <c r="G828" s="12">
        <f>G830+G836+G843+G847+G851+G868+G872</f>
        <v>255213.86</v>
      </c>
    </row>
    <row r="830" spans="1:7" s="7" customFormat="1" ht="13.15">
      <c r="A830" s="14" t="s">
        <v>1201</v>
      </c>
      <c r="B830" s="14" t="s">
        <v>1202</v>
      </c>
      <c r="D830" s="7" t="s">
        <v>687</v>
      </c>
      <c r="E830" s="17"/>
      <c r="F830" s="8"/>
      <c r="G830" s="12">
        <f>SUM(G832:G834)</f>
        <v>12426.48</v>
      </c>
    </row>
    <row r="832" spans="1:7">
      <c r="A832" s="9" t="s">
        <v>1203</v>
      </c>
      <c r="B832" s="9" t="s">
        <v>689</v>
      </c>
      <c r="C832" t="s">
        <v>24</v>
      </c>
      <c r="D832" t="s">
        <v>690</v>
      </c>
      <c r="E832" s="18">
        <v>1003.49</v>
      </c>
      <c r="F832" s="2">
        <v>10.47</v>
      </c>
      <c r="G832" s="13">
        <f>E832*F832</f>
        <v>10506.54</v>
      </c>
    </row>
    <row r="833" spans="1:7">
      <c r="A833" s="9" t="s">
        <v>1204</v>
      </c>
      <c r="B833" s="9" t="s">
        <v>692</v>
      </c>
      <c r="C833" t="s">
        <v>24</v>
      </c>
      <c r="D833" t="s">
        <v>693</v>
      </c>
      <c r="E833" s="18">
        <v>20.07</v>
      </c>
      <c r="F833" s="2">
        <v>44.65</v>
      </c>
      <c r="G833" s="13">
        <f>E833*F833</f>
        <v>896.13</v>
      </c>
    </row>
    <row r="834" spans="1:7">
      <c r="A834" s="9" t="s">
        <v>1205</v>
      </c>
      <c r="B834" s="9" t="s">
        <v>695</v>
      </c>
      <c r="C834" t="s">
        <v>696</v>
      </c>
      <c r="D834" t="s">
        <v>697</v>
      </c>
      <c r="E834" s="18">
        <v>3</v>
      </c>
      <c r="F834" s="2">
        <v>341.27</v>
      </c>
      <c r="G834" s="13">
        <f>E834*F834</f>
        <v>1023.81</v>
      </c>
    </row>
    <row r="836" spans="1:7" s="7" customFormat="1" ht="13.15">
      <c r="A836" s="14" t="s">
        <v>1206</v>
      </c>
      <c r="B836" s="14" t="s">
        <v>1207</v>
      </c>
      <c r="D836" s="7" t="s">
        <v>703</v>
      </c>
      <c r="E836" s="17"/>
      <c r="F836" s="8"/>
      <c r="G836" s="12">
        <f>SUM(G838:G841)</f>
        <v>30192.62</v>
      </c>
    </row>
    <row r="838" spans="1:7">
      <c r="A838" s="9" t="s">
        <v>1208</v>
      </c>
      <c r="B838" s="9" t="s">
        <v>720</v>
      </c>
      <c r="C838" t="s">
        <v>24</v>
      </c>
      <c r="D838" t="s">
        <v>721</v>
      </c>
      <c r="E838" s="18">
        <v>1003.49</v>
      </c>
      <c r="F838" s="2">
        <v>17.57</v>
      </c>
      <c r="G838" s="13">
        <f>E838*F838</f>
        <v>17631.32</v>
      </c>
    </row>
    <row r="839" spans="1:7">
      <c r="A839" s="9" t="s">
        <v>1209</v>
      </c>
      <c r="B839" s="9" t="s">
        <v>705</v>
      </c>
      <c r="C839" t="s">
        <v>24</v>
      </c>
      <c r="D839" t="s">
        <v>706</v>
      </c>
      <c r="E839" s="18">
        <v>20.07</v>
      </c>
      <c r="F839" s="2">
        <v>47.73</v>
      </c>
      <c r="G839" s="13">
        <f>E839*F839</f>
        <v>957.94</v>
      </c>
    </row>
    <row r="840" spans="1:7">
      <c r="A840" s="9" t="s">
        <v>1210</v>
      </c>
      <c r="B840" s="9" t="s">
        <v>708</v>
      </c>
      <c r="C840" t="s">
        <v>24</v>
      </c>
      <c r="D840" t="s">
        <v>709</v>
      </c>
      <c r="E840" s="18">
        <v>20.07</v>
      </c>
      <c r="F840" s="2">
        <v>43.15</v>
      </c>
      <c r="G840" s="13">
        <f>E840*F840</f>
        <v>866.02</v>
      </c>
    </row>
    <row r="841" spans="1:7">
      <c r="A841" s="9" t="s">
        <v>1211</v>
      </c>
      <c r="B841" s="9" t="s">
        <v>723</v>
      </c>
      <c r="C841" t="s">
        <v>24</v>
      </c>
      <c r="D841" t="s">
        <v>724</v>
      </c>
      <c r="E841" s="18">
        <v>1003.49</v>
      </c>
      <c r="F841" s="2">
        <v>10.7</v>
      </c>
      <c r="G841" s="13">
        <f>E841*F841</f>
        <v>10737.34</v>
      </c>
    </row>
    <row r="843" spans="1:7" s="7" customFormat="1" ht="13.15">
      <c r="A843" s="14" t="s">
        <v>1212</v>
      </c>
      <c r="B843" s="14" t="s">
        <v>1213</v>
      </c>
      <c r="D843" s="7" t="s">
        <v>827</v>
      </c>
      <c r="E843" s="17"/>
      <c r="F843" s="8"/>
      <c r="G843" s="12">
        <f>SUM(G845:G845)</f>
        <v>2574</v>
      </c>
    </row>
    <row r="845" spans="1:7">
      <c r="A845" s="9" t="s">
        <v>1214</v>
      </c>
      <c r="B845" s="9" t="s">
        <v>1215</v>
      </c>
      <c r="C845" t="s">
        <v>696</v>
      </c>
      <c r="D845" t="s">
        <v>1216</v>
      </c>
      <c r="E845" s="18">
        <v>10</v>
      </c>
      <c r="F845" s="2">
        <v>257.39999999999998</v>
      </c>
      <c r="G845" s="13">
        <f>E845*F845</f>
        <v>2574</v>
      </c>
    </row>
    <row r="847" spans="1:7" s="7" customFormat="1" ht="13.15">
      <c r="A847" s="14" t="s">
        <v>1217</v>
      </c>
      <c r="B847" s="14" t="s">
        <v>1218</v>
      </c>
      <c r="D847" s="7" t="s">
        <v>727</v>
      </c>
      <c r="E847" s="17"/>
      <c r="F847" s="8"/>
      <c r="G847" s="12">
        <f>SUM(G849:G849)</f>
        <v>3244.14</v>
      </c>
    </row>
    <row r="849" spans="1:7">
      <c r="A849" s="9" t="s">
        <v>1219</v>
      </c>
      <c r="B849" s="9" t="s">
        <v>732</v>
      </c>
      <c r="C849" t="s">
        <v>20</v>
      </c>
      <c r="D849" t="s">
        <v>733</v>
      </c>
      <c r="E849" s="18">
        <v>106.4</v>
      </c>
      <c r="F849" s="2">
        <v>30.49</v>
      </c>
      <c r="G849" s="13">
        <f>E849*F849</f>
        <v>3244.14</v>
      </c>
    </row>
    <row r="851" spans="1:7" s="7" customFormat="1" ht="13.15">
      <c r="A851" s="14" t="s">
        <v>1220</v>
      </c>
      <c r="B851" s="14" t="s">
        <v>1221</v>
      </c>
      <c r="D851" s="7" t="s">
        <v>736</v>
      </c>
      <c r="E851" s="17"/>
      <c r="F851" s="8"/>
      <c r="G851" s="12">
        <f>SUM(G853:G866)</f>
        <v>116642.02</v>
      </c>
    </row>
    <row r="853" spans="1:7">
      <c r="A853" s="9" t="s">
        <v>1222</v>
      </c>
      <c r="B853" s="9" t="s">
        <v>983</v>
      </c>
      <c r="C853" t="s">
        <v>20</v>
      </c>
      <c r="D853" t="s">
        <v>21</v>
      </c>
      <c r="E853" s="18">
        <v>10</v>
      </c>
      <c r="F853" s="2">
        <v>5.33</v>
      </c>
      <c r="G853" s="13">
        <f t="shared" ref="G853:G866" si="45">E853*F853</f>
        <v>53.3</v>
      </c>
    </row>
    <row r="854" spans="1:7">
      <c r="A854" s="9" t="s">
        <v>1223</v>
      </c>
      <c r="B854" s="9" t="s">
        <v>985</v>
      </c>
      <c r="C854" t="s">
        <v>20</v>
      </c>
      <c r="D854" t="s">
        <v>986</v>
      </c>
      <c r="E854" s="18">
        <v>10</v>
      </c>
      <c r="F854" s="2">
        <v>47.24</v>
      </c>
      <c r="G854" s="13">
        <f t="shared" si="45"/>
        <v>472.4</v>
      </c>
    </row>
    <row r="855" spans="1:7">
      <c r="A855" s="9" t="s">
        <v>1224</v>
      </c>
      <c r="B855" s="9" t="s">
        <v>989</v>
      </c>
      <c r="C855" t="s">
        <v>20</v>
      </c>
      <c r="D855" t="s">
        <v>990</v>
      </c>
      <c r="E855" s="18">
        <v>106.4</v>
      </c>
      <c r="F855" s="2">
        <v>362.75</v>
      </c>
      <c r="G855" s="13">
        <f t="shared" si="45"/>
        <v>38596.6</v>
      </c>
    </row>
    <row r="856" spans="1:7">
      <c r="A856" s="9" t="s">
        <v>1225</v>
      </c>
      <c r="B856" s="9" t="s">
        <v>993</v>
      </c>
      <c r="C856" t="s">
        <v>24</v>
      </c>
      <c r="D856" t="s">
        <v>994</v>
      </c>
      <c r="E856" s="18">
        <v>526.67999999999995</v>
      </c>
      <c r="F856" s="2">
        <v>12.54</v>
      </c>
      <c r="G856" s="13">
        <f t="shared" si="45"/>
        <v>6604.57</v>
      </c>
    </row>
    <row r="857" spans="1:7">
      <c r="A857" s="9" t="s">
        <v>1226</v>
      </c>
      <c r="B857" s="9" t="s">
        <v>996</v>
      </c>
      <c r="C857" t="s">
        <v>24</v>
      </c>
      <c r="D857" t="s">
        <v>997</v>
      </c>
      <c r="E857" s="18">
        <v>31.92</v>
      </c>
      <c r="F857" s="2">
        <v>9.25</v>
      </c>
      <c r="G857" s="13">
        <f t="shared" si="45"/>
        <v>295.26</v>
      </c>
    </row>
    <row r="858" spans="1:7">
      <c r="A858" s="9" t="s">
        <v>1227</v>
      </c>
      <c r="B858" s="9" t="s">
        <v>999</v>
      </c>
      <c r="C858" t="s">
        <v>20</v>
      </c>
      <c r="D858" t="s">
        <v>1000</v>
      </c>
      <c r="E858" s="18">
        <v>106.4</v>
      </c>
      <c r="F858" s="2">
        <v>12.46</v>
      </c>
      <c r="G858" s="13">
        <f t="shared" si="45"/>
        <v>1325.74</v>
      </c>
    </row>
    <row r="859" spans="1:7">
      <c r="A859" s="9" t="s">
        <v>1228</v>
      </c>
      <c r="B859" s="9" t="s">
        <v>1005</v>
      </c>
      <c r="C859" t="s">
        <v>24</v>
      </c>
      <c r="D859" t="s">
        <v>1006</v>
      </c>
      <c r="E859" s="18">
        <v>526.67999999999995</v>
      </c>
      <c r="F859" s="2">
        <v>42.95</v>
      </c>
      <c r="G859" s="13">
        <f t="shared" si="45"/>
        <v>22620.91</v>
      </c>
    </row>
    <row r="860" spans="1:7">
      <c r="A860" s="9" t="s">
        <v>1229</v>
      </c>
      <c r="B860" s="9" t="s">
        <v>1152</v>
      </c>
      <c r="C860" t="s">
        <v>20</v>
      </c>
      <c r="D860" t="s">
        <v>1153</v>
      </c>
      <c r="E860" s="18">
        <v>106.4</v>
      </c>
      <c r="F860" s="2">
        <v>55.15</v>
      </c>
      <c r="G860" s="13">
        <f t="shared" si="45"/>
        <v>5867.96</v>
      </c>
    </row>
    <row r="861" spans="1:7">
      <c r="A861" s="9" t="s">
        <v>1230</v>
      </c>
      <c r="B861" s="9" t="s">
        <v>1008</v>
      </c>
      <c r="C861" t="s">
        <v>20</v>
      </c>
      <c r="D861" t="s">
        <v>1009</v>
      </c>
      <c r="E861" s="18">
        <v>53.2</v>
      </c>
      <c r="F861" s="2">
        <v>26.37</v>
      </c>
      <c r="G861" s="13">
        <f t="shared" si="45"/>
        <v>1402.88</v>
      </c>
    </row>
    <row r="862" spans="1:7">
      <c r="A862" s="9" t="s">
        <v>1231</v>
      </c>
      <c r="B862" s="9" t="s">
        <v>1014</v>
      </c>
      <c r="C862" t="s">
        <v>20</v>
      </c>
      <c r="D862" t="s">
        <v>1015</v>
      </c>
      <c r="E862" s="18">
        <v>53.2</v>
      </c>
      <c r="F862" s="2">
        <v>26.99</v>
      </c>
      <c r="G862" s="13">
        <f t="shared" si="45"/>
        <v>1435.87</v>
      </c>
    </row>
    <row r="863" spans="1:7">
      <c r="A863" s="9" t="s">
        <v>1232</v>
      </c>
      <c r="B863" s="9" t="s">
        <v>1017</v>
      </c>
      <c r="C863" t="s">
        <v>20</v>
      </c>
      <c r="D863" t="s">
        <v>1018</v>
      </c>
      <c r="E863" s="18">
        <v>53.2</v>
      </c>
      <c r="F863" s="2">
        <v>90.82</v>
      </c>
      <c r="G863" s="13">
        <f t="shared" si="45"/>
        <v>4831.62</v>
      </c>
    </row>
    <row r="864" spans="1:7">
      <c r="A864" s="9" t="s">
        <v>1233</v>
      </c>
      <c r="B864" s="9" t="s">
        <v>1020</v>
      </c>
      <c r="C864" t="s">
        <v>20</v>
      </c>
      <c r="D864" t="s">
        <v>1021</v>
      </c>
      <c r="E864" s="18">
        <v>53.2</v>
      </c>
      <c r="F864" s="2">
        <v>114.81</v>
      </c>
      <c r="G864" s="13">
        <f t="shared" si="45"/>
        <v>6107.89</v>
      </c>
    </row>
    <row r="865" spans="1:7">
      <c r="A865" s="9" t="s">
        <v>1234</v>
      </c>
      <c r="B865" s="9" t="s">
        <v>1023</v>
      </c>
      <c r="C865" t="s">
        <v>24</v>
      </c>
      <c r="D865" t="s">
        <v>1024</v>
      </c>
      <c r="E865" s="18">
        <v>52.67</v>
      </c>
      <c r="F865" s="2">
        <v>18.579999999999998</v>
      </c>
      <c r="G865" s="13">
        <f t="shared" si="45"/>
        <v>978.61</v>
      </c>
    </row>
    <row r="866" spans="1:7">
      <c r="A866" s="9" t="s">
        <v>1235</v>
      </c>
      <c r="B866" s="9" t="s">
        <v>756</v>
      </c>
      <c r="C866" t="s">
        <v>20</v>
      </c>
      <c r="D866" t="s">
        <v>757</v>
      </c>
      <c r="E866" s="18">
        <v>35.1</v>
      </c>
      <c r="F866" s="2">
        <v>742.12</v>
      </c>
      <c r="G866" s="13">
        <f t="shared" si="45"/>
        <v>26048.41</v>
      </c>
    </row>
    <row r="868" spans="1:7" s="7" customFormat="1" ht="13.15">
      <c r="A868" s="14" t="s">
        <v>1236</v>
      </c>
      <c r="B868" s="14" t="s">
        <v>1237</v>
      </c>
      <c r="D868" s="7" t="s">
        <v>795</v>
      </c>
      <c r="E868" s="17"/>
      <c r="F868" s="8"/>
      <c r="G868" s="12">
        <f>SUM(G870:G870)</f>
        <v>5830</v>
      </c>
    </row>
    <row r="870" spans="1:7">
      <c r="A870" s="9" t="s">
        <v>1238</v>
      </c>
      <c r="B870" s="9" t="s">
        <v>800</v>
      </c>
      <c r="C870" t="s">
        <v>696</v>
      </c>
      <c r="D870" t="s">
        <v>801</v>
      </c>
      <c r="E870" s="18">
        <v>4</v>
      </c>
      <c r="F870" s="2">
        <v>1457.5</v>
      </c>
      <c r="G870" s="13">
        <f>E870*F870</f>
        <v>5830</v>
      </c>
    </row>
    <row r="872" spans="1:7" s="7" customFormat="1" ht="13.15">
      <c r="A872" s="14" t="s">
        <v>1239</v>
      </c>
      <c r="B872" s="14" t="s">
        <v>1240</v>
      </c>
      <c r="D872" s="7" t="s">
        <v>1061</v>
      </c>
      <c r="E872" s="17"/>
      <c r="F872" s="8"/>
      <c r="G872" s="12">
        <f>SUM(G874:G888)</f>
        <v>84304.6</v>
      </c>
    </row>
    <row r="874" spans="1:7">
      <c r="A874" s="9" t="s">
        <v>1241</v>
      </c>
      <c r="B874" s="9" t="s">
        <v>1063</v>
      </c>
      <c r="C874" t="s">
        <v>20</v>
      </c>
      <c r="D874" t="s">
        <v>1064</v>
      </c>
      <c r="E874" s="18">
        <v>146</v>
      </c>
      <c r="F874" s="2">
        <v>23.16</v>
      </c>
      <c r="G874" s="13">
        <f t="shared" ref="G874:G888" si="46">E874*F874</f>
        <v>3381.36</v>
      </c>
    </row>
    <row r="875" spans="1:7">
      <c r="A875" s="9" t="s">
        <v>1242</v>
      </c>
      <c r="B875" s="9" t="s">
        <v>1069</v>
      </c>
      <c r="C875" t="s">
        <v>59</v>
      </c>
      <c r="D875" t="s">
        <v>1070</v>
      </c>
      <c r="E875" s="18">
        <v>395.86</v>
      </c>
      <c r="F875" s="2">
        <v>59.1</v>
      </c>
      <c r="G875" s="13">
        <f t="shared" si="46"/>
        <v>23395.33</v>
      </c>
    </row>
    <row r="876" spans="1:7">
      <c r="A876" s="9" t="s">
        <v>1243</v>
      </c>
      <c r="B876" s="9" t="s">
        <v>1072</v>
      </c>
      <c r="C876" t="s">
        <v>470</v>
      </c>
      <c r="D876" t="s">
        <v>1073</v>
      </c>
      <c r="E876" s="18">
        <v>456</v>
      </c>
      <c r="F876" s="2">
        <v>6.64</v>
      </c>
      <c r="G876" s="13">
        <f t="shared" si="46"/>
        <v>3027.84</v>
      </c>
    </row>
    <row r="877" spans="1:7">
      <c r="A877" s="9" t="s">
        <v>1244</v>
      </c>
      <c r="B877" s="9" t="s">
        <v>1075</v>
      </c>
      <c r="C877" t="s">
        <v>20</v>
      </c>
      <c r="D877" t="s">
        <v>1076</v>
      </c>
      <c r="E877" s="18">
        <v>292</v>
      </c>
      <c r="F877" s="2">
        <v>21.49</v>
      </c>
      <c r="G877" s="13">
        <f t="shared" si="46"/>
        <v>6275.08</v>
      </c>
    </row>
    <row r="878" spans="1:7">
      <c r="A878" s="9" t="s">
        <v>1245</v>
      </c>
      <c r="B878" s="9" t="s">
        <v>1078</v>
      </c>
      <c r="C878" t="s">
        <v>20</v>
      </c>
      <c r="D878" t="s">
        <v>1079</v>
      </c>
      <c r="E878" s="18">
        <v>146</v>
      </c>
      <c r="F878" s="2">
        <v>4.8099999999999996</v>
      </c>
      <c r="G878" s="13">
        <f t="shared" si="46"/>
        <v>702.26</v>
      </c>
    </row>
    <row r="879" spans="1:7">
      <c r="A879" s="9" t="s">
        <v>1246</v>
      </c>
      <c r="B879" s="9" t="s">
        <v>1087</v>
      </c>
      <c r="C879" t="s">
        <v>470</v>
      </c>
      <c r="D879" t="s">
        <v>1088</v>
      </c>
      <c r="E879" s="18">
        <v>8</v>
      </c>
      <c r="F879" s="2">
        <v>348.67</v>
      </c>
      <c r="G879" s="13">
        <f t="shared" si="46"/>
        <v>2789.36</v>
      </c>
    </row>
    <row r="880" spans="1:7">
      <c r="A880" s="9" t="s">
        <v>1247</v>
      </c>
      <c r="B880" s="9" t="s">
        <v>1090</v>
      </c>
      <c r="C880" t="s">
        <v>20</v>
      </c>
      <c r="D880" t="s">
        <v>1091</v>
      </c>
      <c r="E880" s="18">
        <v>146</v>
      </c>
      <c r="F880" s="2">
        <v>1.39</v>
      </c>
      <c r="G880" s="13">
        <f t="shared" si="46"/>
        <v>202.94</v>
      </c>
    </row>
    <row r="881" spans="1:7">
      <c r="A881" s="9" t="s">
        <v>1248</v>
      </c>
      <c r="B881" s="9" t="s">
        <v>1093</v>
      </c>
      <c r="C881" t="s">
        <v>20</v>
      </c>
      <c r="D881" t="s">
        <v>1094</v>
      </c>
      <c r="E881" s="18">
        <v>146</v>
      </c>
      <c r="F881" s="2">
        <v>3.7</v>
      </c>
      <c r="G881" s="13">
        <f t="shared" si="46"/>
        <v>540.20000000000005</v>
      </c>
    </row>
    <row r="882" spans="1:7">
      <c r="A882" s="9" t="s">
        <v>1249</v>
      </c>
      <c r="B882" s="9" t="s">
        <v>785</v>
      </c>
      <c r="C882" t="s">
        <v>470</v>
      </c>
      <c r="D882" t="s">
        <v>786</v>
      </c>
      <c r="E882" s="18">
        <v>1</v>
      </c>
      <c r="F882" s="2">
        <v>3324.33</v>
      </c>
      <c r="G882" s="13">
        <f t="shared" si="46"/>
        <v>3324.33</v>
      </c>
    </row>
    <row r="883" spans="1:7">
      <c r="A883" s="9" t="s">
        <v>1250</v>
      </c>
      <c r="B883" s="9" t="s">
        <v>788</v>
      </c>
      <c r="C883" t="s">
        <v>470</v>
      </c>
      <c r="D883" t="s">
        <v>789</v>
      </c>
      <c r="E883" s="18">
        <v>1</v>
      </c>
      <c r="F883" s="2">
        <v>1414.96</v>
      </c>
      <c r="G883" s="13">
        <f t="shared" si="46"/>
        <v>1414.96</v>
      </c>
    </row>
    <row r="884" spans="1:7">
      <c r="A884" s="9" t="s">
        <v>1251</v>
      </c>
      <c r="B884" s="9" t="s">
        <v>1096</v>
      </c>
      <c r="C884" t="s">
        <v>470</v>
      </c>
      <c r="D884" t="s">
        <v>1097</v>
      </c>
      <c r="E884" s="18">
        <v>1</v>
      </c>
      <c r="F884" s="2">
        <v>1330.26</v>
      </c>
      <c r="G884" s="13">
        <f t="shared" si="46"/>
        <v>1330.26</v>
      </c>
    </row>
    <row r="885" spans="1:7">
      <c r="A885" s="9" t="s">
        <v>1252</v>
      </c>
      <c r="B885" s="9" t="s">
        <v>1101</v>
      </c>
      <c r="C885" t="s">
        <v>470</v>
      </c>
      <c r="D885" t="s">
        <v>1102</v>
      </c>
      <c r="E885" s="18">
        <v>1</v>
      </c>
      <c r="F885" s="2">
        <v>7801.46</v>
      </c>
      <c r="G885" s="13">
        <f t="shared" si="46"/>
        <v>7801.46</v>
      </c>
    </row>
    <row r="886" spans="1:7">
      <c r="A886" s="9" t="s">
        <v>1253</v>
      </c>
      <c r="B886" s="9" t="s">
        <v>1104</v>
      </c>
      <c r="C886" t="s">
        <v>1105</v>
      </c>
      <c r="D886" t="s">
        <v>1106</v>
      </c>
      <c r="E886" s="18">
        <v>0.14000000000000001</v>
      </c>
      <c r="F886" s="2">
        <v>16500</v>
      </c>
      <c r="G886" s="13">
        <f t="shared" si="46"/>
        <v>2310</v>
      </c>
    </row>
    <row r="887" spans="1:7">
      <c r="A887" s="9" t="s">
        <v>1254</v>
      </c>
      <c r="B887" s="9" t="s">
        <v>1108</v>
      </c>
      <c r="C887" t="s">
        <v>1105</v>
      </c>
      <c r="D887" t="s">
        <v>1109</v>
      </c>
      <c r="E887" s="18">
        <v>0.14000000000000001</v>
      </c>
      <c r="F887" s="2">
        <v>833.68</v>
      </c>
      <c r="G887" s="13">
        <f t="shared" si="46"/>
        <v>116.72</v>
      </c>
    </row>
    <row r="888" spans="1:7">
      <c r="A888" s="9" t="s">
        <v>1255</v>
      </c>
      <c r="B888" s="9" t="s">
        <v>1111</v>
      </c>
      <c r="C888" t="s">
        <v>470</v>
      </c>
      <c r="D888" t="s">
        <v>1112</v>
      </c>
      <c r="E888" s="18">
        <v>1</v>
      </c>
      <c r="F888" s="2">
        <v>27692.5</v>
      </c>
      <c r="G888" s="13">
        <f t="shared" si="46"/>
        <v>27692.5</v>
      </c>
    </row>
    <row r="890" spans="1:7" s="7" customFormat="1" ht="13.15">
      <c r="A890" s="14" t="s">
        <v>1256</v>
      </c>
      <c r="B890" s="14" t="s">
        <v>1257</v>
      </c>
      <c r="D890" s="7" t="s">
        <v>1258</v>
      </c>
      <c r="E890" s="17"/>
      <c r="F890" s="8"/>
      <c r="G890" s="12">
        <f>G892+G898+G910+G917+G924+G944+G958</f>
        <v>1187268.26</v>
      </c>
    </row>
    <row r="892" spans="1:7" s="7" customFormat="1" ht="13.15">
      <c r="A892" s="14" t="s">
        <v>1259</v>
      </c>
      <c r="B892" s="14" t="s">
        <v>1260</v>
      </c>
      <c r="D892" s="7" t="s">
        <v>687</v>
      </c>
      <c r="E892" s="17"/>
      <c r="F892" s="8"/>
      <c r="G892" s="12">
        <f>SUM(G894:G896)</f>
        <v>98872.44</v>
      </c>
    </row>
    <row r="894" spans="1:7">
      <c r="A894" s="9" t="s">
        <v>1261</v>
      </c>
      <c r="B894" s="9" t="s">
        <v>689</v>
      </c>
      <c r="C894" t="s">
        <v>24</v>
      </c>
      <c r="D894" t="s">
        <v>690</v>
      </c>
      <c r="E894" s="18">
        <v>5338.72</v>
      </c>
      <c r="F894" s="2">
        <v>10.47</v>
      </c>
      <c r="G894" s="13">
        <f>E894*F894</f>
        <v>55896.4</v>
      </c>
    </row>
    <row r="895" spans="1:7">
      <c r="A895" s="9" t="s">
        <v>1262</v>
      </c>
      <c r="B895" s="9" t="s">
        <v>692</v>
      </c>
      <c r="C895" t="s">
        <v>24</v>
      </c>
      <c r="D895" t="s">
        <v>693</v>
      </c>
      <c r="E895" s="18">
        <v>173.13</v>
      </c>
      <c r="F895" s="2">
        <v>44.65</v>
      </c>
      <c r="G895" s="13">
        <f>E895*F895</f>
        <v>7730.25</v>
      </c>
    </row>
    <row r="896" spans="1:7">
      <c r="A896" s="9" t="s">
        <v>1263</v>
      </c>
      <c r="B896" s="9" t="s">
        <v>938</v>
      </c>
      <c r="C896" t="s">
        <v>24</v>
      </c>
      <c r="D896" t="s">
        <v>939</v>
      </c>
      <c r="E896" s="18">
        <v>169.15</v>
      </c>
      <c r="F896" s="2">
        <v>208.37</v>
      </c>
      <c r="G896" s="13">
        <f>E896*F896</f>
        <v>35245.79</v>
      </c>
    </row>
    <row r="898" spans="1:7" s="7" customFormat="1" ht="13.15">
      <c r="A898" s="14" t="s">
        <v>1264</v>
      </c>
      <c r="B898" s="14" t="s">
        <v>1265</v>
      </c>
      <c r="D898" s="7" t="s">
        <v>703</v>
      </c>
      <c r="E898" s="17"/>
      <c r="F898" s="8"/>
      <c r="G898" s="12">
        <f>SUM(G900:G908)</f>
        <v>129186.89</v>
      </c>
    </row>
    <row r="900" spans="1:7">
      <c r="A900" s="9" t="s">
        <v>1266</v>
      </c>
      <c r="B900" s="9" t="s">
        <v>705</v>
      </c>
      <c r="C900" t="s">
        <v>24</v>
      </c>
      <c r="D900" t="s">
        <v>706</v>
      </c>
      <c r="E900" s="18">
        <v>173.13</v>
      </c>
      <c r="F900" s="2">
        <v>47.73</v>
      </c>
      <c r="G900" s="13">
        <f t="shared" ref="G900:G908" si="47">E900*F900</f>
        <v>8263.49</v>
      </c>
    </row>
    <row r="901" spans="1:7">
      <c r="A901" s="9" t="s">
        <v>1267</v>
      </c>
      <c r="B901" s="9" t="s">
        <v>708</v>
      </c>
      <c r="C901" t="s">
        <v>24</v>
      </c>
      <c r="D901" t="s">
        <v>709</v>
      </c>
      <c r="E901" s="18">
        <v>173.13</v>
      </c>
      <c r="F901" s="2">
        <v>43.15</v>
      </c>
      <c r="G901" s="13">
        <f t="shared" si="47"/>
        <v>7470.56</v>
      </c>
    </row>
    <row r="902" spans="1:7">
      <c r="A902" s="9" t="s">
        <v>1268</v>
      </c>
      <c r="B902" s="9" t="s">
        <v>711</v>
      </c>
      <c r="C902" t="s">
        <v>20</v>
      </c>
      <c r="D902" t="s">
        <v>712</v>
      </c>
      <c r="E902" s="18">
        <v>1309.99</v>
      </c>
      <c r="F902" s="2">
        <v>11.68</v>
      </c>
      <c r="G902" s="13">
        <f t="shared" si="47"/>
        <v>15300.68</v>
      </c>
    </row>
    <row r="903" spans="1:7">
      <c r="A903" s="9" t="s">
        <v>1269</v>
      </c>
      <c r="B903" s="9" t="s">
        <v>714</v>
      </c>
      <c r="C903" t="s">
        <v>696</v>
      </c>
      <c r="D903" t="s">
        <v>715</v>
      </c>
      <c r="E903" s="18">
        <v>842</v>
      </c>
      <c r="F903" s="2">
        <v>15.83</v>
      </c>
      <c r="G903" s="13">
        <f t="shared" si="47"/>
        <v>13328.86</v>
      </c>
    </row>
    <row r="904" spans="1:7">
      <c r="A904" s="9" t="s">
        <v>1270</v>
      </c>
      <c r="B904" s="9" t="s">
        <v>717</v>
      </c>
      <c r="C904" t="s">
        <v>20</v>
      </c>
      <c r="D904" t="s">
        <v>718</v>
      </c>
      <c r="E904" s="18">
        <v>252.42</v>
      </c>
      <c r="F904" s="2">
        <v>31.13</v>
      </c>
      <c r="G904" s="13">
        <f t="shared" si="47"/>
        <v>7857.83</v>
      </c>
    </row>
    <row r="905" spans="1:7">
      <c r="A905" s="9" t="s">
        <v>1271</v>
      </c>
      <c r="B905" s="9" t="s">
        <v>720</v>
      </c>
      <c r="C905" t="s">
        <v>24</v>
      </c>
      <c r="D905" t="s">
        <v>721</v>
      </c>
      <c r="E905" s="18">
        <v>1546.24</v>
      </c>
      <c r="F905" s="2">
        <v>17.57</v>
      </c>
      <c r="G905" s="13">
        <f t="shared" si="47"/>
        <v>27167.439999999999</v>
      </c>
    </row>
    <row r="906" spans="1:7">
      <c r="A906" s="9" t="s">
        <v>1272</v>
      </c>
      <c r="B906" s="9" t="s">
        <v>723</v>
      </c>
      <c r="C906" t="s">
        <v>24</v>
      </c>
      <c r="D906" t="s">
        <v>724</v>
      </c>
      <c r="E906" s="18">
        <v>4605.8</v>
      </c>
      <c r="F906" s="2">
        <v>10.7</v>
      </c>
      <c r="G906" s="13">
        <f t="shared" si="47"/>
        <v>49282.06</v>
      </c>
    </row>
    <row r="907" spans="1:7">
      <c r="A907" s="9" t="s">
        <v>1273</v>
      </c>
      <c r="B907" s="9" t="s">
        <v>950</v>
      </c>
      <c r="C907" t="s">
        <v>20</v>
      </c>
      <c r="D907" t="s">
        <v>951</v>
      </c>
      <c r="E907" s="18">
        <v>13.92</v>
      </c>
      <c r="F907" s="2">
        <v>19.690000000000001</v>
      </c>
      <c r="G907" s="13">
        <f t="shared" si="47"/>
        <v>274.08</v>
      </c>
    </row>
    <row r="908" spans="1:7">
      <c r="A908" s="9" t="s">
        <v>1274</v>
      </c>
      <c r="B908" s="9" t="s">
        <v>953</v>
      </c>
      <c r="C908" t="s">
        <v>20</v>
      </c>
      <c r="D908" t="s">
        <v>954</v>
      </c>
      <c r="E908" s="18">
        <v>9.66</v>
      </c>
      <c r="F908" s="2">
        <v>25.04</v>
      </c>
      <c r="G908" s="13">
        <f t="shared" si="47"/>
        <v>241.89</v>
      </c>
    </row>
    <row r="910" spans="1:7" s="7" customFormat="1" ht="13.15">
      <c r="A910" s="14" t="s">
        <v>1275</v>
      </c>
      <c r="B910" s="14" t="s">
        <v>1276</v>
      </c>
      <c r="D910" s="7" t="s">
        <v>827</v>
      </c>
      <c r="E910" s="17"/>
      <c r="F910" s="8"/>
      <c r="G910" s="12">
        <f>SUM(G912:G915)</f>
        <v>27856.13</v>
      </c>
    </row>
    <row r="912" spans="1:7">
      <c r="A912" s="9" t="s">
        <v>1277</v>
      </c>
      <c r="B912" s="9" t="s">
        <v>958</v>
      </c>
      <c r="C912" t="s">
        <v>696</v>
      </c>
      <c r="D912" t="s">
        <v>959</v>
      </c>
      <c r="E912" s="18">
        <v>8</v>
      </c>
      <c r="F912" s="2">
        <v>1190.93</v>
      </c>
      <c r="G912" s="13">
        <f>E912*F912</f>
        <v>9527.44</v>
      </c>
    </row>
    <row r="913" spans="1:7">
      <c r="A913" s="9" t="s">
        <v>1278</v>
      </c>
      <c r="B913" s="9" t="s">
        <v>961</v>
      </c>
      <c r="C913" t="s">
        <v>696</v>
      </c>
      <c r="D913" t="s">
        <v>962</v>
      </c>
      <c r="E913" s="18">
        <v>16</v>
      </c>
      <c r="F913" s="2">
        <v>251.42</v>
      </c>
      <c r="G913" s="13">
        <f>E913*F913</f>
        <v>4022.72</v>
      </c>
    </row>
    <row r="914" spans="1:7">
      <c r="A914" s="9" t="s">
        <v>1279</v>
      </c>
      <c r="B914" s="9" t="s">
        <v>964</v>
      </c>
      <c r="C914" t="s">
        <v>519</v>
      </c>
      <c r="D914" t="s">
        <v>965</v>
      </c>
      <c r="E914" s="18">
        <v>777.6</v>
      </c>
      <c r="F914" s="2">
        <v>4.83</v>
      </c>
      <c r="G914" s="13">
        <f>E914*F914</f>
        <v>3755.81</v>
      </c>
    </row>
    <row r="915" spans="1:7">
      <c r="A915" s="9" t="s">
        <v>1280</v>
      </c>
      <c r="B915" s="9" t="s">
        <v>967</v>
      </c>
      <c r="C915" t="s">
        <v>696</v>
      </c>
      <c r="D915" t="s">
        <v>968</v>
      </c>
      <c r="E915" s="18">
        <v>24</v>
      </c>
      <c r="F915" s="2">
        <v>439.59</v>
      </c>
      <c r="G915" s="13">
        <f>E915*F915</f>
        <v>10550.16</v>
      </c>
    </row>
    <row r="917" spans="1:7" s="7" customFormat="1" ht="13.15">
      <c r="A917" s="14" t="s">
        <v>1281</v>
      </c>
      <c r="B917" s="14" t="s">
        <v>1282</v>
      </c>
      <c r="D917" s="7" t="s">
        <v>727</v>
      </c>
      <c r="E917" s="17"/>
      <c r="F917" s="8"/>
      <c r="G917" s="12">
        <f>SUM(G919:G922)</f>
        <v>21990.37</v>
      </c>
    </row>
    <row r="919" spans="1:7">
      <c r="A919" s="9" t="s">
        <v>1283</v>
      </c>
      <c r="B919" s="9" t="s">
        <v>729</v>
      </c>
      <c r="C919" t="s">
        <v>696</v>
      </c>
      <c r="D919" t="s">
        <v>730</v>
      </c>
      <c r="E919" s="18">
        <v>48</v>
      </c>
      <c r="F919" s="2">
        <v>74.2</v>
      </c>
      <c r="G919" s="13">
        <f>E919*F919</f>
        <v>3561.6</v>
      </c>
    </row>
    <row r="920" spans="1:7">
      <c r="A920" s="9" t="s">
        <v>1284</v>
      </c>
      <c r="B920" s="9" t="s">
        <v>732</v>
      </c>
      <c r="C920" t="s">
        <v>20</v>
      </c>
      <c r="D920" t="s">
        <v>733</v>
      </c>
      <c r="E920" s="18">
        <v>483.2</v>
      </c>
      <c r="F920" s="2">
        <v>30.49</v>
      </c>
      <c r="G920" s="13">
        <f>E920*F920</f>
        <v>14732.77</v>
      </c>
    </row>
    <row r="921" spans="1:7">
      <c r="A921" s="9" t="s">
        <v>1285</v>
      </c>
      <c r="B921" s="9" t="s">
        <v>974</v>
      </c>
      <c r="C921" t="s">
        <v>696</v>
      </c>
      <c r="D921" t="s">
        <v>975</v>
      </c>
      <c r="E921" s="18">
        <v>50</v>
      </c>
      <c r="F921" s="2">
        <v>13.5</v>
      </c>
      <c r="G921" s="13">
        <f>E921*F921</f>
        <v>675</v>
      </c>
    </row>
    <row r="922" spans="1:7">
      <c r="A922" s="9" t="s">
        <v>1286</v>
      </c>
      <c r="B922" s="9" t="s">
        <v>977</v>
      </c>
      <c r="C922" t="s">
        <v>696</v>
      </c>
      <c r="D922" t="s">
        <v>978</v>
      </c>
      <c r="E922" s="18">
        <v>50</v>
      </c>
      <c r="F922" s="2">
        <v>60.42</v>
      </c>
      <c r="G922" s="13">
        <f>E922*F922</f>
        <v>3021</v>
      </c>
    </row>
    <row r="924" spans="1:7" s="7" customFormat="1" ht="13.15">
      <c r="A924" s="14" t="s">
        <v>1287</v>
      </c>
      <c r="B924" s="14" t="s">
        <v>1288</v>
      </c>
      <c r="D924" s="7" t="s">
        <v>736</v>
      </c>
      <c r="E924" s="17"/>
      <c r="F924" s="8"/>
      <c r="G924" s="12">
        <f>SUM(G926:G942)</f>
        <v>451906.34</v>
      </c>
    </row>
    <row r="926" spans="1:7">
      <c r="A926" s="9" t="s">
        <v>1289</v>
      </c>
      <c r="B926" s="9" t="s">
        <v>843</v>
      </c>
      <c r="C926" t="s">
        <v>20</v>
      </c>
      <c r="D926" t="s">
        <v>844</v>
      </c>
      <c r="E926" s="18">
        <v>483.2</v>
      </c>
      <c r="F926" s="2">
        <v>12.9</v>
      </c>
      <c r="G926" s="13">
        <f t="shared" ref="G926:G942" si="48">E926*F926</f>
        <v>6233.28</v>
      </c>
    </row>
    <row r="927" spans="1:7">
      <c r="A927" s="9" t="s">
        <v>1290</v>
      </c>
      <c r="B927" s="9" t="s">
        <v>983</v>
      </c>
      <c r="C927" t="s">
        <v>20</v>
      </c>
      <c r="D927" t="s">
        <v>21</v>
      </c>
      <c r="E927" s="18">
        <v>10</v>
      </c>
      <c r="F927" s="2">
        <v>5.33</v>
      </c>
      <c r="G927" s="13">
        <f t="shared" si="48"/>
        <v>53.3</v>
      </c>
    </row>
    <row r="928" spans="1:7">
      <c r="A928" s="9" t="s">
        <v>1291</v>
      </c>
      <c r="B928" s="9" t="s">
        <v>985</v>
      </c>
      <c r="C928" t="s">
        <v>20</v>
      </c>
      <c r="D928" t="s">
        <v>986</v>
      </c>
      <c r="E928" s="18">
        <v>10</v>
      </c>
      <c r="F928" s="2">
        <v>47.24</v>
      </c>
      <c r="G928" s="13">
        <f t="shared" si="48"/>
        <v>472.4</v>
      </c>
    </row>
    <row r="929" spans="1:7">
      <c r="A929" s="9" t="s">
        <v>1292</v>
      </c>
      <c r="B929" s="9" t="s">
        <v>846</v>
      </c>
      <c r="C929" t="s">
        <v>20</v>
      </c>
      <c r="D929" t="s">
        <v>847</v>
      </c>
      <c r="E929" s="18">
        <v>483.2</v>
      </c>
      <c r="F929" s="2">
        <v>126.92</v>
      </c>
      <c r="G929" s="13">
        <f t="shared" si="48"/>
        <v>61327.74</v>
      </c>
    </row>
    <row r="930" spans="1:7">
      <c r="A930" s="9" t="s">
        <v>1293</v>
      </c>
      <c r="B930" s="9" t="s">
        <v>989</v>
      </c>
      <c r="C930" t="s">
        <v>20</v>
      </c>
      <c r="D930" t="s">
        <v>990</v>
      </c>
      <c r="E930" s="18">
        <v>483.2</v>
      </c>
      <c r="F930" s="2">
        <v>362.75</v>
      </c>
      <c r="G930" s="13">
        <f t="shared" si="48"/>
        <v>175280.8</v>
      </c>
    </row>
    <row r="931" spans="1:7">
      <c r="A931" s="9" t="s">
        <v>1294</v>
      </c>
      <c r="B931" s="9" t="s">
        <v>753</v>
      </c>
      <c r="C931" t="s">
        <v>20</v>
      </c>
      <c r="D931" t="s">
        <v>754</v>
      </c>
      <c r="E931" s="18">
        <v>12</v>
      </c>
      <c r="F931" s="2">
        <v>19.93</v>
      </c>
      <c r="G931" s="13">
        <f t="shared" si="48"/>
        <v>239.16</v>
      </c>
    </row>
    <row r="932" spans="1:7">
      <c r="A932" s="9" t="s">
        <v>1295</v>
      </c>
      <c r="B932" s="9" t="s">
        <v>993</v>
      </c>
      <c r="C932" t="s">
        <v>24</v>
      </c>
      <c r="D932" t="s">
        <v>994</v>
      </c>
      <c r="E932" s="18">
        <v>2391.84</v>
      </c>
      <c r="F932" s="2">
        <v>12.54</v>
      </c>
      <c r="G932" s="13">
        <f t="shared" si="48"/>
        <v>29993.67</v>
      </c>
    </row>
    <row r="933" spans="1:7">
      <c r="A933" s="9" t="s">
        <v>1296</v>
      </c>
      <c r="B933" s="9" t="s">
        <v>996</v>
      </c>
      <c r="C933" t="s">
        <v>24</v>
      </c>
      <c r="D933" t="s">
        <v>997</v>
      </c>
      <c r="E933" s="18">
        <v>144.96</v>
      </c>
      <c r="F933" s="2">
        <v>9.25</v>
      </c>
      <c r="G933" s="13">
        <f t="shared" si="48"/>
        <v>1340.88</v>
      </c>
    </row>
    <row r="934" spans="1:7">
      <c r="A934" s="9" t="s">
        <v>1297</v>
      </c>
      <c r="B934" s="9" t="s">
        <v>999</v>
      </c>
      <c r="C934" t="s">
        <v>20</v>
      </c>
      <c r="D934" t="s">
        <v>1000</v>
      </c>
      <c r="E934" s="18">
        <v>483.2</v>
      </c>
      <c r="F934" s="2">
        <v>12.46</v>
      </c>
      <c r="G934" s="13">
        <f t="shared" si="48"/>
        <v>6020.67</v>
      </c>
    </row>
    <row r="935" spans="1:7">
      <c r="A935" s="9" t="s">
        <v>1298</v>
      </c>
      <c r="B935" s="9" t="s">
        <v>1002</v>
      </c>
      <c r="C935" t="s">
        <v>20</v>
      </c>
      <c r="D935" t="s">
        <v>1003</v>
      </c>
      <c r="E935" s="18">
        <v>11.6</v>
      </c>
      <c r="F935" s="2">
        <v>74.47</v>
      </c>
      <c r="G935" s="13">
        <f t="shared" si="48"/>
        <v>863.85</v>
      </c>
    </row>
    <row r="936" spans="1:7">
      <c r="A936" s="9" t="s">
        <v>1299</v>
      </c>
      <c r="B936" s="9" t="s">
        <v>1005</v>
      </c>
      <c r="C936" t="s">
        <v>24</v>
      </c>
      <c r="D936" t="s">
        <v>1006</v>
      </c>
      <c r="E936" s="18">
        <v>2391.84</v>
      </c>
      <c r="F936" s="2">
        <v>42.95</v>
      </c>
      <c r="G936" s="13">
        <f t="shared" si="48"/>
        <v>102729.53</v>
      </c>
    </row>
    <row r="937" spans="1:7">
      <c r="A937" s="9" t="s">
        <v>1300</v>
      </c>
      <c r="B937" s="9" t="s">
        <v>1008</v>
      </c>
      <c r="C937" t="s">
        <v>20</v>
      </c>
      <c r="D937" t="s">
        <v>1009</v>
      </c>
      <c r="E937" s="18">
        <v>241.6</v>
      </c>
      <c r="F937" s="2">
        <v>26.37</v>
      </c>
      <c r="G937" s="13">
        <f t="shared" si="48"/>
        <v>6370.99</v>
      </c>
    </row>
    <row r="938" spans="1:7">
      <c r="A938" s="9" t="s">
        <v>1301</v>
      </c>
      <c r="B938" s="9" t="s">
        <v>1011</v>
      </c>
      <c r="C938" t="s">
        <v>20</v>
      </c>
      <c r="D938" t="s">
        <v>1012</v>
      </c>
      <c r="E938" s="18">
        <v>11.6</v>
      </c>
      <c r="F938" s="2">
        <v>28.89</v>
      </c>
      <c r="G938" s="13">
        <f t="shared" si="48"/>
        <v>335.12</v>
      </c>
    </row>
    <row r="939" spans="1:7">
      <c r="A939" s="9" t="s">
        <v>1302</v>
      </c>
      <c r="B939" s="9" t="s">
        <v>1014</v>
      </c>
      <c r="C939" t="s">
        <v>20</v>
      </c>
      <c r="D939" t="s">
        <v>1015</v>
      </c>
      <c r="E939" s="18">
        <v>241.6</v>
      </c>
      <c r="F939" s="2">
        <v>26.99</v>
      </c>
      <c r="G939" s="13">
        <f t="shared" si="48"/>
        <v>6520.78</v>
      </c>
    </row>
    <row r="940" spans="1:7">
      <c r="A940" s="9" t="s">
        <v>1303</v>
      </c>
      <c r="B940" s="9" t="s">
        <v>1017</v>
      </c>
      <c r="C940" t="s">
        <v>20</v>
      </c>
      <c r="D940" t="s">
        <v>1018</v>
      </c>
      <c r="E940" s="18">
        <v>241.6</v>
      </c>
      <c r="F940" s="2">
        <v>90.82</v>
      </c>
      <c r="G940" s="13">
        <f t="shared" si="48"/>
        <v>21942.11</v>
      </c>
    </row>
    <row r="941" spans="1:7">
      <c r="A941" s="9" t="s">
        <v>1304</v>
      </c>
      <c r="B941" s="9" t="s">
        <v>1020</v>
      </c>
      <c r="C941" t="s">
        <v>20</v>
      </c>
      <c r="D941" t="s">
        <v>1021</v>
      </c>
      <c r="E941" s="18">
        <v>241.6</v>
      </c>
      <c r="F941" s="2">
        <v>114.81</v>
      </c>
      <c r="G941" s="13">
        <f t="shared" si="48"/>
        <v>27738.1</v>
      </c>
    </row>
    <row r="942" spans="1:7">
      <c r="A942" s="9" t="s">
        <v>1305</v>
      </c>
      <c r="B942" s="9" t="s">
        <v>1023</v>
      </c>
      <c r="C942" t="s">
        <v>24</v>
      </c>
      <c r="D942" t="s">
        <v>1024</v>
      </c>
      <c r="E942" s="18">
        <v>239.18</v>
      </c>
      <c r="F942" s="2">
        <v>18.579999999999998</v>
      </c>
      <c r="G942" s="13">
        <f t="shared" si="48"/>
        <v>4443.96</v>
      </c>
    </row>
    <row r="944" spans="1:7" s="7" customFormat="1" ht="13.15">
      <c r="A944" s="14" t="s">
        <v>1306</v>
      </c>
      <c r="B944" s="14" t="s">
        <v>1307</v>
      </c>
      <c r="D944" s="7" t="s">
        <v>795</v>
      </c>
      <c r="E944" s="17"/>
      <c r="F944" s="8"/>
      <c r="G944" s="12">
        <f>SUM(G946:G956)</f>
        <v>233935.64</v>
      </c>
    </row>
    <row r="946" spans="1:7">
      <c r="A946" s="9" t="s">
        <v>1308</v>
      </c>
      <c r="B946" s="9" t="s">
        <v>797</v>
      </c>
      <c r="C946" t="s">
        <v>24</v>
      </c>
      <c r="D946" t="s">
        <v>798</v>
      </c>
      <c r="E946" s="18">
        <v>2802.56</v>
      </c>
      <c r="F946" s="2">
        <v>55.96</v>
      </c>
      <c r="G946" s="13">
        <f t="shared" ref="G946:G956" si="49">E946*F946</f>
        <v>156831.26</v>
      </c>
    </row>
    <row r="947" spans="1:7">
      <c r="A947" s="9" t="s">
        <v>1309</v>
      </c>
      <c r="B947" s="9" t="s">
        <v>1029</v>
      </c>
      <c r="C947" t="s">
        <v>24</v>
      </c>
      <c r="D947" t="s">
        <v>1030</v>
      </c>
      <c r="E947" s="18">
        <v>46.4</v>
      </c>
      <c r="F947" s="2">
        <v>5.8</v>
      </c>
      <c r="G947" s="13">
        <f t="shared" si="49"/>
        <v>269.12</v>
      </c>
    </row>
    <row r="948" spans="1:7">
      <c r="A948" s="9" t="s">
        <v>1310</v>
      </c>
      <c r="B948" s="9" t="s">
        <v>1032</v>
      </c>
      <c r="C948" t="s">
        <v>696</v>
      </c>
      <c r="D948" t="s">
        <v>1033</v>
      </c>
      <c r="E948" s="18">
        <v>10</v>
      </c>
      <c r="F948" s="2">
        <v>1662.69</v>
      </c>
      <c r="G948" s="13">
        <f t="shared" si="49"/>
        <v>16626.900000000001</v>
      </c>
    </row>
    <row r="949" spans="1:7">
      <c r="A949" s="9" t="s">
        <v>1311</v>
      </c>
      <c r="B949" s="9" t="s">
        <v>1035</v>
      </c>
      <c r="C949" t="s">
        <v>696</v>
      </c>
      <c r="D949" t="s">
        <v>1036</v>
      </c>
      <c r="E949" s="18">
        <v>80</v>
      </c>
      <c r="F949" s="2">
        <v>337.64</v>
      </c>
      <c r="G949" s="13">
        <f t="shared" si="49"/>
        <v>27011.200000000001</v>
      </c>
    </row>
    <row r="950" spans="1:7">
      <c r="A950" s="9" t="s">
        <v>1312</v>
      </c>
      <c r="B950" s="9" t="s">
        <v>1038</v>
      </c>
      <c r="C950" t="s">
        <v>696</v>
      </c>
      <c r="D950" t="s">
        <v>1039</v>
      </c>
      <c r="E950" s="18">
        <v>48</v>
      </c>
      <c r="F950" s="2">
        <v>163.55000000000001</v>
      </c>
      <c r="G950" s="13">
        <f t="shared" si="49"/>
        <v>7850.4</v>
      </c>
    </row>
    <row r="951" spans="1:7">
      <c r="A951" s="9" t="s">
        <v>1313</v>
      </c>
      <c r="B951" s="9" t="s">
        <v>1041</v>
      </c>
      <c r="C951" t="s">
        <v>696</v>
      </c>
      <c r="D951" t="s">
        <v>1042</v>
      </c>
      <c r="E951" s="18">
        <v>12</v>
      </c>
      <c r="F951" s="2">
        <v>359.17</v>
      </c>
      <c r="G951" s="13">
        <f t="shared" si="49"/>
        <v>4310.04</v>
      </c>
    </row>
    <row r="952" spans="1:7">
      <c r="A952" s="9" t="s">
        <v>1314</v>
      </c>
      <c r="B952" s="9" t="s">
        <v>1050</v>
      </c>
      <c r="C952" t="s">
        <v>1051</v>
      </c>
      <c r="D952" t="s">
        <v>1052</v>
      </c>
      <c r="E952" s="18">
        <v>2</v>
      </c>
      <c r="F952" s="2">
        <v>105.3</v>
      </c>
      <c r="G952" s="13">
        <f t="shared" si="49"/>
        <v>210.6</v>
      </c>
    </row>
    <row r="953" spans="1:7">
      <c r="A953" s="9" t="s">
        <v>1315</v>
      </c>
      <c r="B953" s="9" t="s">
        <v>1044</v>
      </c>
      <c r="C953" t="s">
        <v>696</v>
      </c>
      <c r="D953" t="s">
        <v>1045</v>
      </c>
      <c r="E953" s="18">
        <v>40</v>
      </c>
      <c r="F953" s="2">
        <v>118.79</v>
      </c>
      <c r="G953" s="13">
        <f t="shared" si="49"/>
        <v>4751.6000000000004</v>
      </c>
    </row>
    <row r="954" spans="1:7">
      <c r="A954" s="9" t="s">
        <v>1316</v>
      </c>
      <c r="B954" s="9" t="s">
        <v>1047</v>
      </c>
      <c r="C954" t="s">
        <v>696</v>
      </c>
      <c r="D954" t="s">
        <v>1048</v>
      </c>
      <c r="E954" s="18">
        <v>2</v>
      </c>
      <c r="F954" s="2">
        <v>1333.46</v>
      </c>
      <c r="G954" s="13">
        <f t="shared" si="49"/>
        <v>2666.92</v>
      </c>
    </row>
    <row r="955" spans="1:7">
      <c r="A955" s="9" t="s">
        <v>1317</v>
      </c>
      <c r="B955" s="9" t="s">
        <v>1054</v>
      </c>
      <c r="C955" t="s">
        <v>696</v>
      </c>
      <c r="D955" t="s">
        <v>1055</v>
      </c>
      <c r="E955" s="18">
        <v>64</v>
      </c>
      <c r="F955" s="2">
        <v>93.3</v>
      </c>
      <c r="G955" s="13">
        <f t="shared" si="49"/>
        <v>5971.2</v>
      </c>
    </row>
    <row r="956" spans="1:7">
      <c r="A956" s="9" t="s">
        <v>1318</v>
      </c>
      <c r="B956" s="9" t="s">
        <v>1057</v>
      </c>
      <c r="C956" t="s">
        <v>696</v>
      </c>
      <c r="D956" t="s">
        <v>1058</v>
      </c>
      <c r="E956" s="18">
        <v>20</v>
      </c>
      <c r="F956" s="2">
        <v>371.82</v>
      </c>
      <c r="G956" s="13">
        <f t="shared" si="49"/>
        <v>7436.4</v>
      </c>
    </row>
    <row r="958" spans="1:7" s="7" customFormat="1" ht="13.15">
      <c r="A958" s="14" t="s">
        <v>1319</v>
      </c>
      <c r="B958" s="14" t="s">
        <v>1320</v>
      </c>
      <c r="D958" s="7" t="s">
        <v>1061</v>
      </c>
      <c r="E958" s="17"/>
      <c r="F958" s="8"/>
      <c r="G958" s="12">
        <f>SUM(G960:G977)</f>
        <v>223520.45</v>
      </c>
    </row>
    <row r="960" spans="1:7">
      <c r="A960" s="9" t="s">
        <v>1321</v>
      </c>
      <c r="B960" s="9" t="s">
        <v>1063</v>
      </c>
      <c r="C960" t="s">
        <v>20</v>
      </c>
      <c r="D960" t="s">
        <v>1064</v>
      </c>
      <c r="E960" s="18">
        <v>524</v>
      </c>
      <c r="F960" s="2">
        <v>23.16</v>
      </c>
      <c r="G960" s="13">
        <f t="shared" ref="G960:G977" si="50">E960*F960</f>
        <v>12135.84</v>
      </c>
    </row>
    <row r="961" spans="1:7">
      <c r="A961" s="9" t="s">
        <v>1322</v>
      </c>
      <c r="B961" s="9" t="s">
        <v>1066</v>
      </c>
      <c r="C961" t="s">
        <v>470</v>
      </c>
      <c r="D961" t="s">
        <v>1067</v>
      </c>
      <c r="E961" s="18">
        <v>2</v>
      </c>
      <c r="F961" s="2">
        <v>1036.1400000000001</v>
      </c>
      <c r="G961" s="13">
        <f t="shared" si="50"/>
        <v>2072.2800000000002</v>
      </c>
    </row>
    <row r="962" spans="1:7">
      <c r="A962" s="9" t="s">
        <v>1323</v>
      </c>
      <c r="B962" s="9" t="s">
        <v>1069</v>
      </c>
      <c r="C962" t="s">
        <v>59</v>
      </c>
      <c r="D962" t="s">
        <v>1070</v>
      </c>
      <c r="E962" s="18">
        <v>1415.86</v>
      </c>
      <c r="F962" s="2">
        <v>59.1</v>
      </c>
      <c r="G962" s="13">
        <f t="shared" si="50"/>
        <v>83677.33</v>
      </c>
    </row>
    <row r="963" spans="1:7">
      <c r="A963" s="9" t="s">
        <v>1324</v>
      </c>
      <c r="B963" s="9" t="s">
        <v>1072</v>
      </c>
      <c r="C963" t="s">
        <v>470</v>
      </c>
      <c r="D963" t="s">
        <v>1073</v>
      </c>
      <c r="E963" s="18">
        <v>946</v>
      </c>
      <c r="F963" s="2">
        <v>6.64</v>
      </c>
      <c r="G963" s="13">
        <f t="shared" si="50"/>
        <v>6281.44</v>
      </c>
    </row>
    <row r="964" spans="1:7">
      <c r="A964" s="9" t="s">
        <v>1325</v>
      </c>
      <c r="B964" s="9" t="s">
        <v>1075</v>
      </c>
      <c r="C964" t="s">
        <v>20</v>
      </c>
      <c r="D964" t="s">
        <v>1076</v>
      </c>
      <c r="E964" s="18">
        <v>1048</v>
      </c>
      <c r="F964" s="2">
        <v>21.49</v>
      </c>
      <c r="G964" s="13">
        <f t="shared" si="50"/>
        <v>22521.52</v>
      </c>
    </row>
    <row r="965" spans="1:7">
      <c r="A965" s="9" t="s">
        <v>1326</v>
      </c>
      <c r="B965" s="9" t="s">
        <v>1078</v>
      </c>
      <c r="C965" t="s">
        <v>20</v>
      </c>
      <c r="D965" t="s">
        <v>1079</v>
      </c>
      <c r="E965" s="18">
        <v>524</v>
      </c>
      <c r="F965" s="2">
        <v>4.8099999999999996</v>
      </c>
      <c r="G965" s="13">
        <f t="shared" si="50"/>
        <v>2520.44</v>
      </c>
    </row>
    <row r="966" spans="1:7">
      <c r="A966" s="9" t="s">
        <v>1327</v>
      </c>
      <c r="B966" s="9" t="s">
        <v>1081</v>
      </c>
      <c r="C966" t="s">
        <v>470</v>
      </c>
      <c r="D966" t="s">
        <v>1082</v>
      </c>
      <c r="E966" s="18">
        <v>2</v>
      </c>
      <c r="F966" s="2">
        <v>7482.19</v>
      </c>
      <c r="G966" s="13">
        <f t="shared" si="50"/>
        <v>14964.38</v>
      </c>
    </row>
    <row r="967" spans="1:7">
      <c r="A967" s="9" t="s">
        <v>1328</v>
      </c>
      <c r="B967" s="9" t="s">
        <v>1084</v>
      </c>
      <c r="C967" t="s">
        <v>470</v>
      </c>
      <c r="D967" t="s">
        <v>1085</v>
      </c>
      <c r="E967" s="18">
        <v>2</v>
      </c>
      <c r="F967" s="2">
        <v>10959.5</v>
      </c>
      <c r="G967" s="13">
        <f t="shared" si="50"/>
        <v>21919</v>
      </c>
    </row>
    <row r="968" spans="1:7">
      <c r="A968" s="9" t="s">
        <v>1329</v>
      </c>
      <c r="B968" s="9" t="s">
        <v>1087</v>
      </c>
      <c r="C968" t="s">
        <v>470</v>
      </c>
      <c r="D968" t="s">
        <v>1088</v>
      </c>
      <c r="E968" s="18">
        <v>12</v>
      </c>
      <c r="F968" s="2">
        <v>348.67</v>
      </c>
      <c r="G968" s="13">
        <f t="shared" si="50"/>
        <v>4184.04</v>
      </c>
    </row>
    <row r="969" spans="1:7">
      <c r="A969" s="9" t="s">
        <v>1330</v>
      </c>
      <c r="B969" s="9" t="s">
        <v>1090</v>
      </c>
      <c r="C969" t="s">
        <v>20</v>
      </c>
      <c r="D969" t="s">
        <v>1091</v>
      </c>
      <c r="E969" s="18">
        <v>524</v>
      </c>
      <c r="F969" s="2">
        <v>1.39</v>
      </c>
      <c r="G969" s="13">
        <f t="shared" si="50"/>
        <v>728.36</v>
      </c>
    </row>
    <row r="970" spans="1:7">
      <c r="A970" s="9" t="s">
        <v>1331</v>
      </c>
      <c r="B970" s="9" t="s">
        <v>1093</v>
      </c>
      <c r="C970" t="s">
        <v>20</v>
      </c>
      <c r="D970" t="s">
        <v>1094</v>
      </c>
      <c r="E970" s="18">
        <v>524</v>
      </c>
      <c r="F970" s="2">
        <v>3.7</v>
      </c>
      <c r="G970" s="13">
        <f t="shared" si="50"/>
        <v>1938.8</v>
      </c>
    </row>
    <row r="971" spans="1:7">
      <c r="A971" s="9" t="s">
        <v>1332</v>
      </c>
      <c r="B971" s="9" t="s">
        <v>785</v>
      </c>
      <c r="C971" t="s">
        <v>470</v>
      </c>
      <c r="D971" t="s">
        <v>786</v>
      </c>
      <c r="E971" s="18">
        <v>1</v>
      </c>
      <c r="F971" s="2">
        <v>3324.33</v>
      </c>
      <c r="G971" s="13">
        <f t="shared" si="50"/>
        <v>3324.33</v>
      </c>
    </row>
    <row r="972" spans="1:7">
      <c r="A972" s="9" t="s">
        <v>1333</v>
      </c>
      <c r="B972" s="9" t="s">
        <v>788</v>
      </c>
      <c r="C972" t="s">
        <v>470</v>
      </c>
      <c r="D972" t="s">
        <v>789</v>
      </c>
      <c r="E972" s="18">
        <v>1</v>
      </c>
      <c r="F972" s="2">
        <v>1414.96</v>
      </c>
      <c r="G972" s="13">
        <f t="shared" si="50"/>
        <v>1414.96</v>
      </c>
    </row>
    <row r="973" spans="1:7">
      <c r="A973" s="9" t="s">
        <v>1334</v>
      </c>
      <c r="B973" s="9" t="s">
        <v>1096</v>
      </c>
      <c r="C973" t="s">
        <v>470</v>
      </c>
      <c r="D973" t="s">
        <v>1097</v>
      </c>
      <c r="E973" s="18">
        <v>1</v>
      </c>
      <c r="F973" s="2">
        <v>1330.26</v>
      </c>
      <c r="G973" s="13">
        <f t="shared" si="50"/>
        <v>1330.26</v>
      </c>
    </row>
    <row r="974" spans="1:7">
      <c r="A974" s="9" t="s">
        <v>1335</v>
      </c>
      <c r="B974" s="9" t="s">
        <v>1101</v>
      </c>
      <c r="C974" t="s">
        <v>470</v>
      </c>
      <c r="D974" t="s">
        <v>1102</v>
      </c>
      <c r="E974" s="18">
        <v>1</v>
      </c>
      <c r="F974" s="2">
        <v>7801.46</v>
      </c>
      <c r="G974" s="13">
        <f t="shared" si="50"/>
        <v>7801.46</v>
      </c>
    </row>
    <row r="975" spans="1:7">
      <c r="A975" s="9" t="s">
        <v>1336</v>
      </c>
      <c r="B975" s="9" t="s">
        <v>1104</v>
      </c>
      <c r="C975" t="s">
        <v>1105</v>
      </c>
      <c r="D975" t="s">
        <v>1106</v>
      </c>
      <c r="E975" s="18">
        <v>0.52</v>
      </c>
      <c r="F975" s="2">
        <v>16500</v>
      </c>
      <c r="G975" s="13">
        <f t="shared" si="50"/>
        <v>8580</v>
      </c>
    </row>
    <row r="976" spans="1:7">
      <c r="A976" s="9" t="s">
        <v>1337</v>
      </c>
      <c r="B976" s="9" t="s">
        <v>1108</v>
      </c>
      <c r="C976" t="s">
        <v>1105</v>
      </c>
      <c r="D976" t="s">
        <v>1109</v>
      </c>
      <c r="E976" s="18">
        <v>0.52</v>
      </c>
      <c r="F976" s="2">
        <v>833.68</v>
      </c>
      <c r="G976" s="13">
        <f t="shared" si="50"/>
        <v>433.51</v>
      </c>
    </row>
    <row r="977" spans="1:7">
      <c r="A977" s="9" t="s">
        <v>1338</v>
      </c>
      <c r="B977" s="9" t="s">
        <v>1111</v>
      </c>
      <c r="C977" t="s">
        <v>470</v>
      </c>
      <c r="D977" t="s">
        <v>1112</v>
      </c>
      <c r="E977" s="18">
        <v>1</v>
      </c>
      <c r="F977" s="2">
        <v>27692.5</v>
      </c>
      <c r="G977" s="13">
        <f t="shared" si="50"/>
        <v>27692.5</v>
      </c>
    </row>
    <row r="979" spans="1:7" s="7" customFormat="1" ht="13.15">
      <c r="A979" s="14" t="s">
        <v>1339</v>
      </c>
      <c r="B979" s="14" t="s">
        <v>1340</v>
      </c>
      <c r="D979" s="7" t="s">
        <v>1341</v>
      </c>
      <c r="E979" s="17"/>
      <c r="F979" s="8"/>
      <c r="G979" s="12">
        <f>G981+G987+G999+G1006+G1013+G1034+G1050</f>
        <v>2124101.38</v>
      </c>
    </row>
    <row r="981" spans="1:7" s="7" customFormat="1" ht="13.15">
      <c r="A981" s="14" t="s">
        <v>1342</v>
      </c>
      <c r="B981" s="14" t="s">
        <v>1343</v>
      </c>
      <c r="D981" s="7" t="s">
        <v>687</v>
      </c>
      <c r="E981" s="17"/>
      <c r="F981" s="8"/>
      <c r="G981" s="12">
        <f>SUM(G983:G985)</f>
        <v>198711.94</v>
      </c>
    </row>
    <row r="983" spans="1:7">
      <c r="A983" s="9" t="s">
        <v>1344</v>
      </c>
      <c r="B983" s="9" t="s">
        <v>689</v>
      </c>
      <c r="C983" t="s">
        <v>24</v>
      </c>
      <c r="D983" t="s">
        <v>690</v>
      </c>
      <c r="E983" s="18">
        <v>9938</v>
      </c>
      <c r="F983" s="2">
        <v>10.47</v>
      </c>
      <c r="G983" s="13">
        <f>E983*F983</f>
        <v>104050.86</v>
      </c>
    </row>
    <row r="984" spans="1:7">
      <c r="A984" s="9" t="s">
        <v>1345</v>
      </c>
      <c r="B984" s="9" t="s">
        <v>692</v>
      </c>
      <c r="C984" t="s">
        <v>24</v>
      </c>
      <c r="D984" t="s">
        <v>693</v>
      </c>
      <c r="E984" s="18">
        <v>315.72000000000003</v>
      </c>
      <c r="F984" s="2">
        <v>44.65</v>
      </c>
      <c r="G984" s="13">
        <f>E984*F984</f>
        <v>14096.9</v>
      </c>
    </row>
    <row r="985" spans="1:7">
      <c r="A985" s="9" t="s">
        <v>1346</v>
      </c>
      <c r="B985" s="9" t="s">
        <v>938</v>
      </c>
      <c r="C985" t="s">
        <v>24</v>
      </c>
      <c r="D985" t="s">
        <v>939</v>
      </c>
      <c r="E985" s="18">
        <v>386.64</v>
      </c>
      <c r="F985" s="2">
        <v>208.37</v>
      </c>
      <c r="G985" s="13">
        <f>E985*F985</f>
        <v>80564.179999999993</v>
      </c>
    </row>
    <row r="987" spans="1:7" s="7" customFormat="1" ht="13.15">
      <c r="A987" s="14" t="s">
        <v>1347</v>
      </c>
      <c r="B987" s="14" t="s">
        <v>1348</v>
      </c>
      <c r="D987" s="7" t="s">
        <v>703</v>
      </c>
      <c r="E987" s="17"/>
      <c r="F987" s="8"/>
      <c r="G987" s="12">
        <f>SUM(G989:G997)</f>
        <v>237478.57</v>
      </c>
    </row>
    <row r="989" spans="1:7">
      <c r="A989" s="9" t="s">
        <v>1349</v>
      </c>
      <c r="B989" s="9" t="s">
        <v>705</v>
      </c>
      <c r="C989" t="s">
        <v>24</v>
      </c>
      <c r="D989" t="s">
        <v>706</v>
      </c>
      <c r="E989" s="18">
        <v>315.72000000000003</v>
      </c>
      <c r="F989" s="2">
        <v>47.73</v>
      </c>
      <c r="G989" s="13">
        <f t="shared" ref="G989:G997" si="51">E989*F989</f>
        <v>15069.32</v>
      </c>
    </row>
    <row r="990" spans="1:7">
      <c r="A990" s="9" t="s">
        <v>1350</v>
      </c>
      <c r="B990" s="9" t="s">
        <v>708</v>
      </c>
      <c r="C990" t="s">
        <v>24</v>
      </c>
      <c r="D990" t="s">
        <v>709</v>
      </c>
      <c r="E990" s="18">
        <v>315.72000000000003</v>
      </c>
      <c r="F990" s="2">
        <v>43.15</v>
      </c>
      <c r="G990" s="13">
        <f t="shared" si="51"/>
        <v>13623.32</v>
      </c>
    </row>
    <row r="991" spans="1:7">
      <c r="A991" s="9" t="s">
        <v>1351</v>
      </c>
      <c r="B991" s="9" t="s">
        <v>711</v>
      </c>
      <c r="C991" t="s">
        <v>20</v>
      </c>
      <c r="D991" t="s">
        <v>712</v>
      </c>
      <c r="E991" s="18">
        <v>2157.35</v>
      </c>
      <c r="F991" s="2">
        <v>11.68</v>
      </c>
      <c r="G991" s="13">
        <f t="shared" si="51"/>
        <v>25197.85</v>
      </c>
    </row>
    <row r="992" spans="1:7">
      <c r="A992" s="9" t="s">
        <v>1352</v>
      </c>
      <c r="B992" s="9" t="s">
        <v>714</v>
      </c>
      <c r="C992" t="s">
        <v>696</v>
      </c>
      <c r="D992" t="s">
        <v>715</v>
      </c>
      <c r="E992" s="18">
        <v>1503</v>
      </c>
      <c r="F992" s="2">
        <v>15.83</v>
      </c>
      <c r="G992" s="13">
        <f t="shared" si="51"/>
        <v>23792.49</v>
      </c>
    </row>
    <row r="993" spans="1:7">
      <c r="A993" s="9" t="s">
        <v>1353</v>
      </c>
      <c r="B993" s="9" t="s">
        <v>717</v>
      </c>
      <c r="C993" t="s">
        <v>20</v>
      </c>
      <c r="D993" t="s">
        <v>718</v>
      </c>
      <c r="E993" s="18">
        <v>450.23</v>
      </c>
      <c r="F993" s="2">
        <v>31.13</v>
      </c>
      <c r="G993" s="13">
        <f t="shared" si="51"/>
        <v>14015.66</v>
      </c>
    </row>
    <row r="994" spans="1:7">
      <c r="A994" s="9" t="s">
        <v>1354</v>
      </c>
      <c r="B994" s="9" t="s">
        <v>720</v>
      </c>
      <c r="C994" t="s">
        <v>24</v>
      </c>
      <c r="D994" t="s">
        <v>721</v>
      </c>
      <c r="E994" s="18">
        <v>2986.24</v>
      </c>
      <c r="F994" s="2">
        <v>17.57</v>
      </c>
      <c r="G994" s="13">
        <f t="shared" si="51"/>
        <v>52468.24</v>
      </c>
    </row>
    <row r="995" spans="1:7">
      <c r="A995" s="9" t="s">
        <v>1355</v>
      </c>
      <c r="B995" s="9" t="s">
        <v>723</v>
      </c>
      <c r="C995" t="s">
        <v>24</v>
      </c>
      <c r="D995" t="s">
        <v>724</v>
      </c>
      <c r="E995" s="18">
        <v>8522.52</v>
      </c>
      <c r="F995" s="2">
        <v>10.7</v>
      </c>
      <c r="G995" s="13">
        <f t="shared" si="51"/>
        <v>91190.96</v>
      </c>
    </row>
    <row r="996" spans="1:7">
      <c r="A996" s="9" t="s">
        <v>1356</v>
      </c>
      <c r="B996" s="9" t="s">
        <v>950</v>
      </c>
      <c r="C996" t="s">
        <v>20</v>
      </c>
      <c r="D996" t="s">
        <v>951</v>
      </c>
      <c r="E996" s="18">
        <v>12.76</v>
      </c>
      <c r="F996" s="2">
        <v>19.690000000000001</v>
      </c>
      <c r="G996" s="13">
        <f t="shared" si="51"/>
        <v>251.24</v>
      </c>
    </row>
    <row r="997" spans="1:7">
      <c r="A997" s="9" t="s">
        <v>1357</v>
      </c>
      <c r="B997" s="9" t="s">
        <v>953</v>
      </c>
      <c r="C997" t="s">
        <v>20</v>
      </c>
      <c r="D997" t="s">
        <v>954</v>
      </c>
      <c r="E997" s="18">
        <v>74.66</v>
      </c>
      <c r="F997" s="2">
        <v>25.04</v>
      </c>
      <c r="G997" s="13">
        <f t="shared" si="51"/>
        <v>1869.49</v>
      </c>
    </row>
    <row r="999" spans="1:7" s="7" customFormat="1" ht="13.15">
      <c r="A999" s="14" t="s">
        <v>1358</v>
      </c>
      <c r="B999" s="14" t="s">
        <v>1359</v>
      </c>
      <c r="D999" s="7" t="s">
        <v>827</v>
      </c>
      <c r="E999" s="17"/>
      <c r="F999" s="8"/>
      <c r="G999" s="12">
        <f>SUM(G1001:G1004)</f>
        <v>38734.49</v>
      </c>
    </row>
    <row r="1001" spans="1:7">
      <c r="A1001" s="9" t="s">
        <v>1360</v>
      </c>
      <c r="B1001" s="9" t="s">
        <v>958</v>
      </c>
      <c r="C1001" t="s">
        <v>696</v>
      </c>
      <c r="D1001" t="s">
        <v>959</v>
      </c>
      <c r="E1001" s="18">
        <v>8</v>
      </c>
      <c r="F1001" s="2">
        <v>1190.93</v>
      </c>
      <c r="G1001" s="13">
        <f>E1001*F1001</f>
        <v>9527.44</v>
      </c>
    </row>
    <row r="1002" spans="1:7">
      <c r="A1002" s="9" t="s">
        <v>1361</v>
      </c>
      <c r="B1002" s="9" t="s">
        <v>961</v>
      </c>
      <c r="C1002" t="s">
        <v>696</v>
      </c>
      <c r="D1002" t="s">
        <v>962</v>
      </c>
      <c r="E1002" s="18">
        <v>16</v>
      </c>
      <c r="F1002" s="2">
        <v>251.42</v>
      </c>
      <c r="G1002" s="13">
        <f>E1002*F1002</f>
        <v>4022.72</v>
      </c>
    </row>
    <row r="1003" spans="1:7">
      <c r="A1003" s="9" t="s">
        <v>1362</v>
      </c>
      <c r="B1003" s="9" t="s">
        <v>964</v>
      </c>
      <c r="C1003" t="s">
        <v>519</v>
      </c>
      <c r="D1003" t="s">
        <v>965</v>
      </c>
      <c r="E1003" s="18">
        <v>1209.5999999999999</v>
      </c>
      <c r="F1003" s="2">
        <v>4.83</v>
      </c>
      <c r="G1003" s="13">
        <f>E1003*F1003</f>
        <v>5842.37</v>
      </c>
    </row>
    <row r="1004" spans="1:7">
      <c r="A1004" s="9" t="s">
        <v>1363</v>
      </c>
      <c r="B1004" s="9" t="s">
        <v>967</v>
      </c>
      <c r="C1004" t="s">
        <v>696</v>
      </c>
      <c r="D1004" t="s">
        <v>968</v>
      </c>
      <c r="E1004" s="18">
        <v>44</v>
      </c>
      <c r="F1004" s="2">
        <v>439.59</v>
      </c>
      <c r="G1004" s="13">
        <f>E1004*F1004</f>
        <v>19341.96</v>
      </c>
    </row>
    <row r="1006" spans="1:7" s="7" customFormat="1" ht="13.15">
      <c r="A1006" s="14" t="s">
        <v>1364</v>
      </c>
      <c r="B1006" s="14" t="s">
        <v>1365</v>
      </c>
      <c r="D1006" s="7" t="s">
        <v>727</v>
      </c>
      <c r="E1006" s="17"/>
      <c r="F1006" s="8"/>
      <c r="G1006" s="12">
        <f>SUM(G1008:G1011)</f>
        <v>45919.07</v>
      </c>
    </row>
    <row r="1008" spans="1:7">
      <c r="A1008" s="9" t="s">
        <v>1366</v>
      </c>
      <c r="B1008" s="9" t="s">
        <v>729</v>
      </c>
      <c r="C1008" t="s">
        <v>696</v>
      </c>
      <c r="D1008" t="s">
        <v>730</v>
      </c>
      <c r="E1008" s="18">
        <v>88</v>
      </c>
      <c r="F1008" s="2">
        <v>74.2</v>
      </c>
      <c r="G1008" s="13">
        <f>E1008*F1008</f>
        <v>6529.6</v>
      </c>
    </row>
    <row r="1009" spans="1:7">
      <c r="A1009" s="9" t="s">
        <v>1367</v>
      </c>
      <c r="B1009" s="9" t="s">
        <v>732</v>
      </c>
      <c r="C1009" t="s">
        <v>20</v>
      </c>
      <c r="D1009" t="s">
        <v>733</v>
      </c>
      <c r="E1009" s="18">
        <v>933.2</v>
      </c>
      <c r="F1009" s="2">
        <v>30.49</v>
      </c>
      <c r="G1009" s="13">
        <f>E1009*F1009</f>
        <v>28453.27</v>
      </c>
    </row>
    <row r="1010" spans="1:7">
      <c r="A1010" s="9" t="s">
        <v>1368</v>
      </c>
      <c r="B1010" s="9" t="s">
        <v>974</v>
      </c>
      <c r="C1010" t="s">
        <v>696</v>
      </c>
      <c r="D1010" t="s">
        <v>975</v>
      </c>
      <c r="E1010" s="18">
        <v>94</v>
      </c>
      <c r="F1010" s="2">
        <v>13.5</v>
      </c>
      <c r="G1010" s="13">
        <f>E1010*F1010</f>
        <v>1269</v>
      </c>
    </row>
    <row r="1011" spans="1:7">
      <c r="A1011" s="9" t="s">
        <v>1369</v>
      </c>
      <c r="B1011" s="9" t="s">
        <v>977</v>
      </c>
      <c r="C1011" t="s">
        <v>696</v>
      </c>
      <c r="D1011" t="s">
        <v>978</v>
      </c>
      <c r="E1011" s="18">
        <v>160</v>
      </c>
      <c r="F1011" s="2">
        <v>60.42</v>
      </c>
      <c r="G1011" s="13">
        <f>E1011*F1011</f>
        <v>9667.2000000000007</v>
      </c>
    </row>
    <row r="1013" spans="1:7" s="7" customFormat="1" ht="13.15">
      <c r="A1013" s="14" t="s">
        <v>1370</v>
      </c>
      <c r="B1013" s="14" t="s">
        <v>1371</v>
      </c>
      <c r="D1013" s="7" t="s">
        <v>736</v>
      </c>
      <c r="E1013" s="17"/>
      <c r="F1013" s="8"/>
      <c r="G1013" s="12">
        <f>SUM(G1015:G1032)</f>
        <v>795275.75</v>
      </c>
    </row>
    <row r="1015" spans="1:7">
      <c r="A1015" s="9" t="s">
        <v>1372</v>
      </c>
      <c r="B1015" s="9" t="s">
        <v>983</v>
      </c>
      <c r="C1015" t="s">
        <v>20</v>
      </c>
      <c r="D1015" t="s">
        <v>21</v>
      </c>
      <c r="E1015" s="18">
        <v>10</v>
      </c>
      <c r="F1015" s="2">
        <v>5.33</v>
      </c>
      <c r="G1015" s="13">
        <f t="shared" ref="G1015:G1032" si="52">E1015*F1015</f>
        <v>53.3</v>
      </c>
    </row>
    <row r="1016" spans="1:7">
      <c r="A1016" s="9" t="s">
        <v>1373</v>
      </c>
      <c r="B1016" s="9" t="s">
        <v>985</v>
      </c>
      <c r="C1016" t="s">
        <v>20</v>
      </c>
      <c r="D1016" t="s">
        <v>986</v>
      </c>
      <c r="E1016" s="18">
        <v>10</v>
      </c>
      <c r="F1016" s="2">
        <v>47.24</v>
      </c>
      <c r="G1016" s="13">
        <f t="shared" si="52"/>
        <v>472.4</v>
      </c>
    </row>
    <row r="1017" spans="1:7">
      <c r="A1017" s="9" t="s">
        <v>1374</v>
      </c>
      <c r="B1017" s="9" t="s">
        <v>769</v>
      </c>
      <c r="C1017" t="s">
        <v>20</v>
      </c>
      <c r="D1017" t="s">
        <v>770</v>
      </c>
      <c r="E1017" s="18">
        <v>93.32</v>
      </c>
      <c r="F1017" s="2">
        <v>23.45</v>
      </c>
      <c r="G1017" s="13">
        <f t="shared" si="52"/>
        <v>2188.35</v>
      </c>
    </row>
    <row r="1018" spans="1:7">
      <c r="A1018" s="9" t="s">
        <v>1375</v>
      </c>
      <c r="B1018" s="9" t="s">
        <v>766</v>
      </c>
      <c r="C1018" t="s">
        <v>20</v>
      </c>
      <c r="D1018" t="s">
        <v>767</v>
      </c>
      <c r="E1018" s="18">
        <v>46.66</v>
      </c>
      <c r="F1018" s="2">
        <v>25.02</v>
      </c>
      <c r="G1018" s="13">
        <f t="shared" si="52"/>
        <v>1167.43</v>
      </c>
    </row>
    <row r="1019" spans="1:7">
      <c r="A1019" s="9" t="s">
        <v>1376</v>
      </c>
      <c r="B1019" s="9" t="s">
        <v>989</v>
      </c>
      <c r="C1019" t="s">
        <v>20</v>
      </c>
      <c r="D1019" t="s">
        <v>990</v>
      </c>
      <c r="E1019" s="18">
        <v>933.2</v>
      </c>
      <c r="F1019" s="2">
        <v>362.75</v>
      </c>
      <c r="G1019" s="13">
        <f t="shared" si="52"/>
        <v>338518.3</v>
      </c>
    </row>
    <row r="1020" spans="1:7">
      <c r="A1020" s="9" t="s">
        <v>1377</v>
      </c>
      <c r="B1020" s="9" t="s">
        <v>753</v>
      </c>
      <c r="C1020" t="s">
        <v>20</v>
      </c>
      <c r="D1020" t="s">
        <v>754</v>
      </c>
      <c r="E1020" s="18">
        <v>12</v>
      </c>
      <c r="F1020" s="2">
        <v>19.93</v>
      </c>
      <c r="G1020" s="13">
        <f t="shared" si="52"/>
        <v>239.16</v>
      </c>
    </row>
    <row r="1021" spans="1:7">
      <c r="A1021" s="9" t="s">
        <v>1378</v>
      </c>
      <c r="B1021" s="9" t="s">
        <v>1152</v>
      </c>
      <c r="C1021" t="s">
        <v>20</v>
      </c>
      <c r="D1021" t="s">
        <v>1153</v>
      </c>
      <c r="E1021" s="18">
        <v>933.2</v>
      </c>
      <c r="F1021" s="2">
        <v>55.15</v>
      </c>
      <c r="G1021" s="13">
        <f t="shared" si="52"/>
        <v>51465.98</v>
      </c>
    </row>
    <row r="1022" spans="1:7">
      <c r="A1022" s="9" t="s">
        <v>1379</v>
      </c>
      <c r="B1022" s="9" t="s">
        <v>993</v>
      </c>
      <c r="C1022" t="s">
        <v>24</v>
      </c>
      <c r="D1022" t="s">
        <v>994</v>
      </c>
      <c r="E1022" s="18">
        <v>4619.34</v>
      </c>
      <c r="F1022" s="2">
        <v>12.54</v>
      </c>
      <c r="G1022" s="13">
        <f t="shared" si="52"/>
        <v>57926.52</v>
      </c>
    </row>
    <row r="1023" spans="1:7">
      <c r="A1023" s="9" t="s">
        <v>1380</v>
      </c>
      <c r="B1023" s="9" t="s">
        <v>996</v>
      </c>
      <c r="C1023" t="s">
        <v>24</v>
      </c>
      <c r="D1023" t="s">
        <v>997</v>
      </c>
      <c r="E1023" s="18">
        <v>279.95999999999998</v>
      </c>
      <c r="F1023" s="2">
        <v>9.25</v>
      </c>
      <c r="G1023" s="13">
        <f t="shared" si="52"/>
        <v>2589.63</v>
      </c>
    </row>
    <row r="1024" spans="1:7">
      <c r="A1024" s="9" t="s">
        <v>1381</v>
      </c>
      <c r="B1024" s="9" t="s">
        <v>999</v>
      </c>
      <c r="C1024" t="s">
        <v>20</v>
      </c>
      <c r="D1024" t="s">
        <v>1000</v>
      </c>
      <c r="E1024" s="18">
        <v>933.2</v>
      </c>
      <c r="F1024" s="2">
        <v>12.46</v>
      </c>
      <c r="G1024" s="13">
        <f t="shared" si="52"/>
        <v>11627.67</v>
      </c>
    </row>
    <row r="1025" spans="1:7">
      <c r="A1025" s="9" t="s">
        <v>1382</v>
      </c>
      <c r="B1025" s="9" t="s">
        <v>1002</v>
      </c>
      <c r="C1025" t="s">
        <v>20</v>
      </c>
      <c r="D1025" t="s">
        <v>1003</v>
      </c>
      <c r="E1025" s="18">
        <v>11.6</v>
      </c>
      <c r="F1025" s="2">
        <v>74.47</v>
      </c>
      <c r="G1025" s="13">
        <f t="shared" si="52"/>
        <v>863.85</v>
      </c>
    </row>
    <row r="1026" spans="1:7">
      <c r="A1026" s="9" t="s">
        <v>1383</v>
      </c>
      <c r="B1026" s="9" t="s">
        <v>1005</v>
      </c>
      <c r="C1026" t="s">
        <v>24</v>
      </c>
      <c r="D1026" t="s">
        <v>1006</v>
      </c>
      <c r="E1026" s="18">
        <v>4619.34</v>
      </c>
      <c r="F1026" s="2">
        <v>42.95</v>
      </c>
      <c r="G1026" s="13">
        <f t="shared" si="52"/>
        <v>198400.65</v>
      </c>
    </row>
    <row r="1027" spans="1:7">
      <c r="A1027" s="9" t="s">
        <v>1384</v>
      </c>
      <c r="B1027" s="9" t="s">
        <v>1008</v>
      </c>
      <c r="C1027" t="s">
        <v>20</v>
      </c>
      <c r="D1027" t="s">
        <v>1009</v>
      </c>
      <c r="E1027" s="18">
        <v>466.6</v>
      </c>
      <c r="F1027" s="2">
        <v>26.37</v>
      </c>
      <c r="G1027" s="13">
        <f t="shared" si="52"/>
        <v>12304.24</v>
      </c>
    </row>
    <row r="1028" spans="1:7">
      <c r="A1028" s="9" t="s">
        <v>1385</v>
      </c>
      <c r="B1028" s="9" t="s">
        <v>1011</v>
      </c>
      <c r="C1028" t="s">
        <v>20</v>
      </c>
      <c r="D1028" t="s">
        <v>1012</v>
      </c>
      <c r="E1028" s="18">
        <v>11.6</v>
      </c>
      <c r="F1028" s="2">
        <v>28.89</v>
      </c>
      <c r="G1028" s="13">
        <f t="shared" si="52"/>
        <v>335.12</v>
      </c>
    </row>
    <row r="1029" spans="1:7">
      <c r="A1029" s="9" t="s">
        <v>1386</v>
      </c>
      <c r="B1029" s="9" t="s">
        <v>1014</v>
      </c>
      <c r="C1029" t="s">
        <v>20</v>
      </c>
      <c r="D1029" t="s">
        <v>1015</v>
      </c>
      <c r="E1029" s="18">
        <v>466.6</v>
      </c>
      <c r="F1029" s="2">
        <v>26.99</v>
      </c>
      <c r="G1029" s="13">
        <f t="shared" si="52"/>
        <v>12593.53</v>
      </c>
    </row>
    <row r="1030" spans="1:7">
      <c r="A1030" s="9" t="s">
        <v>1387</v>
      </c>
      <c r="B1030" s="9" t="s">
        <v>1017</v>
      </c>
      <c r="C1030" t="s">
        <v>20</v>
      </c>
      <c r="D1030" t="s">
        <v>1018</v>
      </c>
      <c r="E1030" s="18">
        <v>466.6</v>
      </c>
      <c r="F1030" s="2">
        <v>90.82</v>
      </c>
      <c r="G1030" s="13">
        <f t="shared" si="52"/>
        <v>42376.61</v>
      </c>
    </row>
    <row r="1031" spans="1:7">
      <c r="A1031" s="9" t="s">
        <v>1388</v>
      </c>
      <c r="B1031" s="9" t="s">
        <v>1020</v>
      </c>
      <c r="C1031" t="s">
        <v>20</v>
      </c>
      <c r="D1031" t="s">
        <v>1021</v>
      </c>
      <c r="E1031" s="18">
        <v>466.6</v>
      </c>
      <c r="F1031" s="2">
        <v>114.81</v>
      </c>
      <c r="G1031" s="13">
        <f t="shared" si="52"/>
        <v>53570.35</v>
      </c>
    </row>
    <row r="1032" spans="1:7">
      <c r="A1032" s="9" t="s">
        <v>1389</v>
      </c>
      <c r="B1032" s="9" t="s">
        <v>1023</v>
      </c>
      <c r="C1032" t="s">
        <v>24</v>
      </c>
      <c r="D1032" t="s">
        <v>1024</v>
      </c>
      <c r="E1032" s="18">
        <v>461.93</v>
      </c>
      <c r="F1032" s="2">
        <v>18.579999999999998</v>
      </c>
      <c r="G1032" s="13">
        <f t="shared" si="52"/>
        <v>8582.66</v>
      </c>
    </row>
    <row r="1034" spans="1:7" s="7" customFormat="1" ht="13.15">
      <c r="A1034" s="14" t="s">
        <v>1390</v>
      </c>
      <c r="B1034" s="14" t="s">
        <v>1391</v>
      </c>
      <c r="D1034" s="7" t="s">
        <v>795</v>
      </c>
      <c r="E1034" s="17"/>
      <c r="F1034" s="8"/>
      <c r="G1034" s="12">
        <f>SUM(G1036:G1048)</f>
        <v>464119.17</v>
      </c>
    </row>
    <row r="1036" spans="1:7">
      <c r="A1036" s="9" t="s">
        <v>1392</v>
      </c>
      <c r="B1036" s="9" t="s">
        <v>797</v>
      </c>
      <c r="C1036" t="s">
        <v>24</v>
      </c>
      <c r="D1036" t="s">
        <v>798</v>
      </c>
      <c r="E1036" s="18">
        <v>5412.56</v>
      </c>
      <c r="F1036" s="2">
        <v>55.96</v>
      </c>
      <c r="G1036" s="13">
        <f t="shared" ref="G1036:G1048" si="53">E1036*F1036</f>
        <v>302886.86</v>
      </c>
    </row>
    <row r="1037" spans="1:7">
      <c r="A1037" s="9" t="s">
        <v>1393</v>
      </c>
      <c r="B1037" s="9" t="s">
        <v>1029</v>
      </c>
      <c r="C1037" t="s">
        <v>24</v>
      </c>
      <c r="D1037" t="s">
        <v>1030</v>
      </c>
      <c r="E1037" s="18">
        <v>46.4</v>
      </c>
      <c r="F1037" s="2">
        <v>5.8</v>
      </c>
      <c r="G1037" s="13">
        <f t="shared" si="53"/>
        <v>269.12</v>
      </c>
    </row>
    <row r="1038" spans="1:7">
      <c r="A1038" s="9" t="s">
        <v>1394</v>
      </c>
      <c r="B1038" s="9" t="s">
        <v>1032</v>
      </c>
      <c r="C1038" t="s">
        <v>696</v>
      </c>
      <c r="D1038" t="s">
        <v>1033</v>
      </c>
      <c r="E1038" s="18">
        <v>20</v>
      </c>
      <c r="F1038" s="2">
        <v>1662.69</v>
      </c>
      <c r="G1038" s="13">
        <f t="shared" si="53"/>
        <v>33253.800000000003</v>
      </c>
    </row>
    <row r="1039" spans="1:7">
      <c r="A1039" s="9" t="s">
        <v>1395</v>
      </c>
      <c r="B1039" s="9" t="s">
        <v>1035</v>
      </c>
      <c r="C1039" t="s">
        <v>696</v>
      </c>
      <c r="D1039" t="s">
        <v>1036</v>
      </c>
      <c r="E1039" s="18">
        <v>140</v>
      </c>
      <c r="F1039" s="2">
        <v>337.64</v>
      </c>
      <c r="G1039" s="13">
        <f t="shared" si="53"/>
        <v>47269.599999999999</v>
      </c>
    </row>
    <row r="1040" spans="1:7">
      <c r="A1040" s="9" t="s">
        <v>1396</v>
      </c>
      <c r="B1040" s="9" t="s">
        <v>1038</v>
      </c>
      <c r="C1040" t="s">
        <v>696</v>
      </c>
      <c r="D1040" t="s">
        <v>1039</v>
      </c>
      <c r="E1040" s="18">
        <v>93</v>
      </c>
      <c r="F1040" s="2">
        <v>163.55000000000001</v>
      </c>
      <c r="G1040" s="13">
        <f t="shared" si="53"/>
        <v>15210.15</v>
      </c>
    </row>
    <row r="1041" spans="1:7">
      <c r="A1041" s="9" t="s">
        <v>1397</v>
      </c>
      <c r="B1041" s="9" t="s">
        <v>1041</v>
      </c>
      <c r="C1041" t="s">
        <v>696</v>
      </c>
      <c r="D1041" t="s">
        <v>1042</v>
      </c>
      <c r="E1041" s="18">
        <v>22</v>
      </c>
      <c r="F1041" s="2">
        <v>359.17</v>
      </c>
      <c r="G1041" s="13">
        <f t="shared" si="53"/>
        <v>7901.74</v>
      </c>
    </row>
    <row r="1042" spans="1:7">
      <c r="A1042" s="9" t="s">
        <v>1398</v>
      </c>
      <c r="B1042" s="9" t="s">
        <v>1050</v>
      </c>
      <c r="C1042" t="s">
        <v>1051</v>
      </c>
      <c r="D1042" t="s">
        <v>1052</v>
      </c>
      <c r="E1042" s="18">
        <v>2</v>
      </c>
      <c r="F1042" s="2">
        <v>105.3</v>
      </c>
      <c r="G1042" s="13">
        <f t="shared" si="53"/>
        <v>210.6</v>
      </c>
    </row>
    <row r="1043" spans="1:7">
      <c r="A1043" s="9" t="s">
        <v>1399</v>
      </c>
      <c r="B1043" s="9" t="s">
        <v>1044</v>
      </c>
      <c r="C1043" t="s">
        <v>696</v>
      </c>
      <c r="D1043" t="s">
        <v>1045</v>
      </c>
      <c r="E1043" s="18">
        <v>80</v>
      </c>
      <c r="F1043" s="2">
        <v>118.79</v>
      </c>
      <c r="G1043" s="13">
        <f t="shared" si="53"/>
        <v>9503.2000000000007</v>
      </c>
    </row>
    <row r="1044" spans="1:7">
      <c r="A1044" s="9" t="s">
        <v>1400</v>
      </c>
      <c r="B1044" s="9" t="s">
        <v>1047</v>
      </c>
      <c r="C1044" t="s">
        <v>696</v>
      </c>
      <c r="D1044" t="s">
        <v>1048</v>
      </c>
      <c r="E1044" s="18">
        <v>2</v>
      </c>
      <c r="F1044" s="2">
        <v>1333.46</v>
      </c>
      <c r="G1044" s="13">
        <f t="shared" si="53"/>
        <v>2666.92</v>
      </c>
    </row>
    <row r="1045" spans="1:7">
      <c r="A1045" s="9" t="s">
        <v>1401</v>
      </c>
      <c r="B1045" s="9" t="s">
        <v>1054</v>
      </c>
      <c r="C1045" t="s">
        <v>696</v>
      </c>
      <c r="D1045" t="s">
        <v>1055</v>
      </c>
      <c r="E1045" s="18">
        <v>64</v>
      </c>
      <c r="F1045" s="2">
        <v>93.3</v>
      </c>
      <c r="G1045" s="13">
        <f t="shared" si="53"/>
        <v>5971.2</v>
      </c>
    </row>
    <row r="1046" spans="1:7">
      <c r="A1046" s="9" t="s">
        <v>1402</v>
      </c>
      <c r="B1046" s="9" t="s">
        <v>1057</v>
      </c>
      <c r="C1046" t="s">
        <v>696</v>
      </c>
      <c r="D1046" t="s">
        <v>1058</v>
      </c>
      <c r="E1046" s="18">
        <v>40</v>
      </c>
      <c r="F1046" s="2">
        <v>371.82</v>
      </c>
      <c r="G1046" s="13">
        <f t="shared" si="53"/>
        <v>14872.8</v>
      </c>
    </row>
    <row r="1047" spans="1:7">
      <c r="A1047" s="9" t="s">
        <v>1403</v>
      </c>
      <c r="B1047" s="9" t="s">
        <v>1404</v>
      </c>
      <c r="C1047" t="s">
        <v>696</v>
      </c>
      <c r="D1047" t="s">
        <v>1405</v>
      </c>
      <c r="E1047" s="18">
        <v>1</v>
      </c>
      <c r="F1047" s="2">
        <v>12051.59</v>
      </c>
      <c r="G1047" s="13">
        <f t="shared" si="53"/>
        <v>12051.59</v>
      </c>
    </row>
    <row r="1048" spans="1:7">
      <c r="A1048" s="9" t="s">
        <v>1406</v>
      </c>
      <c r="B1048" s="9" t="s">
        <v>1407</v>
      </c>
      <c r="C1048" t="s">
        <v>696</v>
      </c>
      <c r="D1048" t="s">
        <v>1408</v>
      </c>
      <c r="E1048" s="18">
        <v>1</v>
      </c>
      <c r="F1048" s="2">
        <v>12051.59</v>
      </c>
      <c r="G1048" s="13">
        <f t="shared" si="53"/>
        <v>12051.59</v>
      </c>
    </row>
    <row r="1050" spans="1:7" s="7" customFormat="1" ht="13.15">
      <c r="A1050" s="14" t="s">
        <v>1409</v>
      </c>
      <c r="B1050" s="14" t="s">
        <v>1410</v>
      </c>
      <c r="D1050" s="7" t="s">
        <v>1061</v>
      </c>
      <c r="E1050" s="17"/>
      <c r="F1050" s="8"/>
      <c r="G1050" s="12">
        <f>SUM(G1052:G1069)</f>
        <v>343862.39</v>
      </c>
    </row>
    <row r="1052" spans="1:7">
      <c r="A1052" s="9" t="s">
        <v>1411</v>
      </c>
      <c r="B1052" s="9" t="s">
        <v>1063</v>
      </c>
      <c r="C1052" t="s">
        <v>20</v>
      </c>
      <c r="D1052" t="s">
        <v>1064</v>
      </c>
      <c r="E1052" s="18">
        <v>974</v>
      </c>
      <c r="F1052" s="2">
        <v>23.16</v>
      </c>
      <c r="G1052" s="13">
        <f t="shared" ref="G1052:G1069" si="54">E1052*F1052</f>
        <v>22557.84</v>
      </c>
    </row>
    <row r="1053" spans="1:7">
      <c r="A1053" s="9" t="s">
        <v>1412</v>
      </c>
      <c r="B1053" s="9" t="s">
        <v>1066</v>
      </c>
      <c r="C1053" t="s">
        <v>470</v>
      </c>
      <c r="D1053" t="s">
        <v>1067</v>
      </c>
      <c r="E1053" s="18">
        <v>2</v>
      </c>
      <c r="F1053" s="2">
        <v>1036.1400000000001</v>
      </c>
      <c r="G1053" s="13">
        <f t="shared" si="54"/>
        <v>2072.2800000000002</v>
      </c>
    </row>
    <row r="1054" spans="1:7">
      <c r="A1054" s="9" t="s">
        <v>1413</v>
      </c>
      <c r="B1054" s="9" t="s">
        <v>1069</v>
      </c>
      <c r="C1054" t="s">
        <v>59</v>
      </c>
      <c r="D1054" t="s">
        <v>1070</v>
      </c>
      <c r="E1054" s="18">
        <v>2630.34</v>
      </c>
      <c r="F1054" s="2">
        <v>59.1</v>
      </c>
      <c r="G1054" s="13">
        <f t="shared" si="54"/>
        <v>155453.09</v>
      </c>
    </row>
    <row r="1055" spans="1:7">
      <c r="A1055" s="9" t="s">
        <v>1414</v>
      </c>
      <c r="B1055" s="9" t="s">
        <v>1072</v>
      </c>
      <c r="C1055" t="s">
        <v>470</v>
      </c>
      <c r="D1055" t="s">
        <v>1073</v>
      </c>
      <c r="E1055" s="18">
        <v>1696</v>
      </c>
      <c r="F1055" s="2">
        <v>6.64</v>
      </c>
      <c r="G1055" s="13">
        <f t="shared" si="54"/>
        <v>11261.44</v>
      </c>
    </row>
    <row r="1056" spans="1:7">
      <c r="A1056" s="9" t="s">
        <v>1415</v>
      </c>
      <c r="B1056" s="9" t="s">
        <v>1075</v>
      </c>
      <c r="C1056" t="s">
        <v>20</v>
      </c>
      <c r="D1056" t="s">
        <v>1076</v>
      </c>
      <c r="E1056" s="18">
        <v>1948</v>
      </c>
      <c r="F1056" s="2">
        <v>21.49</v>
      </c>
      <c r="G1056" s="13">
        <f t="shared" si="54"/>
        <v>41862.519999999997</v>
      </c>
    </row>
    <row r="1057" spans="1:7">
      <c r="A1057" s="9" t="s">
        <v>1416</v>
      </c>
      <c r="B1057" s="9" t="s">
        <v>1078</v>
      </c>
      <c r="C1057" t="s">
        <v>20</v>
      </c>
      <c r="D1057" t="s">
        <v>1079</v>
      </c>
      <c r="E1057" s="18">
        <v>974</v>
      </c>
      <c r="F1057" s="2">
        <v>4.8099999999999996</v>
      </c>
      <c r="G1057" s="13">
        <f t="shared" si="54"/>
        <v>4684.9399999999996</v>
      </c>
    </row>
    <row r="1058" spans="1:7">
      <c r="A1058" s="9" t="s">
        <v>1417</v>
      </c>
      <c r="B1058" s="9" t="s">
        <v>1081</v>
      </c>
      <c r="C1058" t="s">
        <v>470</v>
      </c>
      <c r="D1058" t="s">
        <v>1082</v>
      </c>
      <c r="E1058" s="18">
        <v>2</v>
      </c>
      <c r="F1058" s="2">
        <v>7482.19</v>
      </c>
      <c r="G1058" s="13">
        <f t="shared" si="54"/>
        <v>14964.38</v>
      </c>
    </row>
    <row r="1059" spans="1:7">
      <c r="A1059" s="9" t="s">
        <v>1418</v>
      </c>
      <c r="B1059" s="9" t="s">
        <v>1084</v>
      </c>
      <c r="C1059" t="s">
        <v>470</v>
      </c>
      <c r="D1059" t="s">
        <v>1085</v>
      </c>
      <c r="E1059" s="18">
        <v>2</v>
      </c>
      <c r="F1059" s="2">
        <v>10959.5</v>
      </c>
      <c r="G1059" s="13">
        <f t="shared" si="54"/>
        <v>21919</v>
      </c>
    </row>
    <row r="1060" spans="1:7">
      <c r="A1060" s="9" t="s">
        <v>1419</v>
      </c>
      <c r="B1060" s="9" t="s">
        <v>1087</v>
      </c>
      <c r="C1060" t="s">
        <v>470</v>
      </c>
      <c r="D1060" t="s">
        <v>1088</v>
      </c>
      <c r="E1060" s="18">
        <v>16</v>
      </c>
      <c r="F1060" s="2">
        <v>348.67</v>
      </c>
      <c r="G1060" s="13">
        <f t="shared" si="54"/>
        <v>5578.72</v>
      </c>
    </row>
    <row r="1061" spans="1:7">
      <c r="A1061" s="9" t="s">
        <v>1420</v>
      </c>
      <c r="B1061" s="9" t="s">
        <v>1090</v>
      </c>
      <c r="C1061" t="s">
        <v>20</v>
      </c>
      <c r="D1061" t="s">
        <v>1091</v>
      </c>
      <c r="E1061" s="18">
        <v>974</v>
      </c>
      <c r="F1061" s="2">
        <v>1.39</v>
      </c>
      <c r="G1061" s="13">
        <f t="shared" si="54"/>
        <v>1353.86</v>
      </c>
    </row>
    <row r="1062" spans="1:7">
      <c r="A1062" s="9" t="s">
        <v>1421</v>
      </c>
      <c r="B1062" s="9" t="s">
        <v>1093</v>
      </c>
      <c r="C1062" t="s">
        <v>20</v>
      </c>
      <c r="D1062" t="s">
        <v>1094</v>
      </c>
      <c r="E1062" s="18">
        <v>974</v>
      </c>
      <c r="F1062" s="2">
        <v>3.7</v>
      </c>
      <c r="G1062" s="13">
        <f t="shared" si="54"/>
        <v>3603.8</v>
      </c>
    </row>
    <row r="1063" spans="1:7">
      <c r="A1063" s="9" t="s">
        <v>1422</v>
      </c>
      <c r="B1063" s="9" t="s">
        <v>785</v>
      </c>
      <c r="C1063" t="s">
        <v>470</v>
      </c>
      <c r="D1063" t="s">
        <v>786</v>
      </c>
      <c r="E1063" s="18">
        <v>1</v>
      </c>
      <c r="F1063" s="2">
        <v>3324.33</v>
      </c>
      <c r="G1063" s="13">
        <f t="shared" si="54"/>
        <v>3324.33</v>
      </c>
    </row>
    <row r="1064" spans="1:7">
      <c r="A1064" s="9" t="s">
        <v>1423</v>
      </c>
      <c r="B1064" s="9" t="s">
        <v>788</v>
      </c>
      <c r="C1064" t="s">
        <v>470</v>
      </c>
      <c r="D1064" t="s">
        <v>789</v>
      </c>
      <c r="E1064" s="18">
        <v>1</v>
      </c>
      <c r="F1064" s="2">
        <v>1414.96</v>
      </c>
      <c r="G1064" s="13">
        <f t="shared" si="54"/>
        <v>1414.96</v>
      </c>
    </row>
    <row r="1065" spans="1:7">
      <c r="A1065" s="9" t="s">
        <v>1424</v>
      </c>
      <c r="B1065" s="9" t="s">
        <v>1096</v>
      </c>
      <c r="C1065" t="s">
        <v>470</v>
      </c>
      <c r="D1065" t="s">
        <v>1097</v>
      </c>
      <c r="E1065" s="18">
        <v>1</v>
      </c>
      <c r="F1065" s="2">
        <v>1330.26</v>
      </c>
      <c r="G1065" s="13">
        <f t="shared" si="54"/>
        <v>1330.26</v>
      </c>
    </row>
    <row r="1066" spans="1:7">
      <c r="A1066" s="9" t="s">
        <v>1425</v>
      </c>
      <c r="B1066" s="9" t="s">
        <v>1101</v>
      </c>
      <c r="C1066" t="s">
        <v>470</v>
      </c>
      <c r="D1066" t="s">
        <v>1102</v>
      </c>
      <c r="E1066" s="18">
        <v>1</v>
      </c>
      <c r="F1066" s="2">
        <v>7801.46</v>
      </c>
      <c r="G1066" s="13">
        <f t="shared" si="54"/>
        <v>7801.46</v>
      </c>
    </row>
    <row r="1067" spans="1:7">
      <c r="A1067" s="9" t="s">
        <v>1426</v>
      </c>
      <c r="B1067" s="9" t="s">
        <v>1104</v>
      </c>
      <c r="C1067" t="s">
        <v>1105</v>
      </c>
      <c r="D1067" t="s">
        <v>1106</v>
      </c>
      <c r="E1067" s="18">
        <v>0.98</v>
      </c>
      <c r="F1067" s="2">
        <v>16500</v>
      </c>
      <c r="G1067" s="13">
        <f t="shared" si="54"/>
        <v>16170</v>
      </c>
    </row>
    <row r="1068" spans="1:7">
      <c r="A1068" s="9" t="s">
        <v>1427</v>
      </c>
      <c r="B1068" s="9" t="s">
        <v>1108</v>
      </c>
      <c r="C1068" t="s">
        <v>1105</v>
      </c>
      <c r="D1068" t="s">
        <v>1109</v>
      </c>
      <c r="E1068" s="18">
        <v>0.98</v>
      </c>
      <c r="F1068" s="2">
        <v>833.68</v>
      </c>
      <c r="G1068" s="13">
        <f t="shared" si="54"/>
        <v>817.01</v>
      </c>
    </row>
    <row r="1069" spans="1:7">
      <c r="A1069" s="9" t="s">
        <v>1428</v>
      </c>
      <c r="B1069" s="9" t="s">
        <v>1111</v>
      </c>
      <c r="C1069" t="s">
        <v>470</v>
      </c>
      <c r="D1069" t="s">
        <v>1112</v>
      </c>
      <c r="E1069" s="18">
        <v>1</v>
      </c>
      <c r="F1069" s="2">
        <v>27692.5</v>
      </c>
      <c r="G1069" s="13">
        <f t="shared" si="54"/>
        <v>27692.5</v>
      </c>
    </row>
    <row r="1071" spans="1:7" s="7" customFormat="1" ht="13.15">
      <c r="A1071" s="14" t="s">
        <v>1429</v>
      </c>
      <c r="B1071" s="14" t="s">
        <v>1430</v>
      </c>
      <c r="D1071" s="7" t="s">
        <v>1431</v>
      </c>
      <c r="E1071" s="17"/>
      <c r="F1071" s="8"/>
      <c r="G1071" s="12">
        <f>G1073+G1079+G1091+G1098+G1105+G1126+G1140</f>
        <v>989010.8</v>
      </c>
    </row>
    <row r="1073" spans="1:7" s="7" customFormat="1" ht="13.15">
      <c r="A1073" s="14" t="s">
        <v>1432</v>
      </c>
      <c r="B1073" s="14" t="s">
        <v>1433</v>
      </c>
      <c r="D1073" s="7" t="s">
        <v>687</v>
      </c>
      <c r="E1073" s="17"/>
      <c r="F1073" s="8"/>
      <c r="G1073" s="12">
        <f>SUM(G1075:G1077)</f>
        <v>115555.73</v>
      </c>
    </row>
    <row r="1075" spans="1:7">
      <c r="A1075" s="9" t="s">
        <v>1434</v>
      </c>
      <c r="B1075" s="9" t="s">
        <v>689</v>
      </c>
      <c r="C1075" t="s">
        <v>24</v>
      </c>
      <c r="D1075" t="s">
        <v>690</v>
      </c>
      <c r="E1075" s="18">
        <v>4231.49</v>
      </c>
      <c r="F1075" s="2">
        <v>10.47</v>
      </c>
      <c r="G1075" s="13">
        <f>E1075*F1075</f>
        <v>44303.7</v>
      </c>
    </row>
    <row r="1076" spans="1:7">
      <c r="A1076" s="9" t="s">
        <v>1435</v>
      </c>
      <c r="B1076" s="9" t="s">
        <v>692</v>
      </c>
      <c r="C1076" t="s">
        <v>24</v>
      </c>
      <c r="D1076" t="s">
        <v>693</v>
      </c>
      <c r="E1076" s="18">
        <v>135.24</v>
      </c>
      <c r="F1076" s="2">
        <v>44.65</v>
      </c>
      <c r="G1076" s="13">
        <f>E1076*F1076</f>
        <v>6038.47</v>
      </c>
    </row>
    <row r="1077" spans="1:7">
      <c r="A1077" s="9" t="s">
        <v>1436</v>
      </c>
      <c r="B1077" s="9" t="s">
        <v>938</v>
      </c>
      <c r="C1077" t="s">
        <v>24</v>
      </c>
      <c r="D1077" t="s">
        <v>939</v>
      </c>
      <c r="E1077" s="18">
        <v>312.97000000000003</v>
      </c>
      <c r="F1077" s="2">
        <v>208.37</v>
      </c>
      <c r="G1077" s="13">
        <f>E1077*F1077</f>
        <v>65213.56</v>
      </c>
    </row>
    <row r="1079" spans="1:7" s="7" customFormat="1" ht="13.15">
      <c r="A1079" s="14" t="s">
        <v>1437</v>
      </c>
      <c r="B1079" s="14" t="s">
        <v>1438</v>
      </c>
      <c r="D1079" s="7" t="s">
        <v>703</v>
      </c>
      <c r="E1079" s="17"/>
      <c r="F1079" s="8"/>
      <c r="G1079" s="12">
        <f>SUM(G1081:G1089)</f>
        <v>101053.58</v>
      </c>
    </row>
    <row r="1081" spans="1:7">
      <c r="A1081" s="9" t="s">
        <v>1439</v>
      </c>
      <c r="B1081" s="9" t="s">
        <v>705</v>
      </c>
      <c r="C1081" t="s">
        <v>24</v>
      </c>
      <c r="D1081" t="s">
        <v>706</v>
      </c>
      <c r="E1081" s="18">
        <v>135.24</v>
      </c>
      <c r="F1081" s="2">
        <v>47.73</v>
      </c>
      <c r="G1081" s="13">
        <f t="shared" ref="G1081:G1089" si="55">E1081*F1081</f>
        <v>6455.01</v>
      </c>
    </row>
    <row r="1082" spans="1:7">
      <c r="A1082" s="9" t="s">
        <v>1440</v>
      </c>
      <c r="B1082" s="9" t="s">
        <v>708</v>
      </c>
      <c r="C1082" t="s">
        <v>24</v>
      </c>
      <c r="D1082" t="s">
        <v>709</v>
      </c>
      <c r="E1082" s="18">
        <v>135.24</v>
      </c>
      <c r="F1082" s="2">
        <v>43.15</v>
      </c>
      <c r="G1082" s="13">
        <f t="shared" si="55"/>
        <v>5835.61</v>
      </c>
    </row>
    <row r="1083" spans="1:7">
      <c r="A1083" s="9" t="s">
        <v>1441</v>
      </c>
      <c r="B1083" s="9" t="s">
        <v>711</v>
      </c>
      <c r="C1083" t="s">
        <v>20</v>
      </c>
      <c r="D1083" t="s">
        <v>712</v>
      </c>
      <c r="E1083" s="18">
        <v>953.14</v>
      </c>
      <c r="F1083" s="2">
        <v>11.68</v>
      </c>
      <c r="G1083" s="13">
        <f t="shared" si="55"/>
        <v>11132.68</v>
      </c>
    </row>
    <row r="1084" spans="1:7">
      <c r="A1084" s="9" t="s">
        <v>1442</v>
      </c>
      <c r="B1084" s="9" t="s">
        <v>714</v>
      </c>
      <c r="C1084" t="s">
        <v>696</v>
      </c>
      <c r="D1084" t="s">
        <v>715</v>
      </c>
      <c r="E1084" s="18">
        <v>649</v>
      </c>
      <c r="F1084" s="2">
        <v>15.83</v>
      </c>
      <c r="G1084" s="13">
        <f t="shared" si="55"/>
        <v>10273.67</v>
      </c>
    </row>
    <row r="1085" spans="1:7">
      <c r="A1085" s="9" t="s">
        <v>1443</v>
      </c>
      <c r="B1085" s="9" t="s">
        <v>717</v>
      </c>
      <c r="C1085" t="s">
        <v>20</v>
      </c>
      <c r="D1085" t="s">
        <v>718</v>
      </c>
      <c r="E1085" s="18">
        <v>194.12</v>
      </c>
      <c r="F1085" s="2">
        <v>31.13</v>
      </c>
      <c r="G1085" s="13">
        <f t="shared" si="55"/>
        <v>6042.96</v>
      </c>
    </row>
    <row r="1086" spans="1:7">
      <c r="A1086" s="9" t="s">
        <v>1444</v>
      </c>
      <c r="B1086" s="9" t="s">
        <v>720</v>
      </c>
      <c r="C1086" t="s">
        <v>24</v>
      </c>
      <c r="D1086" t="s">
        <v>721</v>
      </c>
      <c r="E1086" s="18">
        <v>1258.24</v>
      </c>
      <c r="F1086" s="2">
        <v>17.57</v>
      </c>
      <c r="G1086" s="13">
        <f t="shared" si="55"/>
        <v>22107.279999999999</v>
      </c>
    </row>
    <row r="1087" spans="1:7">
      <c r="A1087" s="9" t="s">
        <v>1445</v>
      </c>
      <c r="B1087" s="9" t="s">
        <v>723</v>
      </c>
      <c r="C1087" t="s">
        <v>24</v>
      </c>
      <c r="D1087" t="s">
        <v>724</v>
      </c>
      <c r="E1087" s="18">
        <v>3635.08</v>
      </c>
      <c r="F1087" s="2">
        <v>10.7</v>
      </c>
      <c r="G1087" s="13">
        <f t="shared" si="55"/>
        <v>38895.360000000001</v>
      </c>
    </row>
    <row r="1088" spans="1:7">
      <c r="A1088" s="9" t="s">
        <v>1446</v>
      </c>
      <c r="B1088" s="9" t="s">
        <v>950</v>
      </c>
      <c r="C1088" t="s">
        <v>20</v>
      </c>
      <c r="D1088" t="s">
        <v>951</v>
      </c>
      <c r="E1088" s="18">
        <v>5.8</v>
      </c>
      <c r="F1088" s="2">
        <v>19.690000000000001</v>
      </c>
      <c r="G1088" s="13">
        <f t="shared" si="55"/>
        <v>114.2</v>
      </c>
    </row>
    <row r="1089" spans="1:7">
      <c r="A1089" s="9" t="s">
        <v>1447</v>
      </c>
      <c r="B1089" s="9" t="s">
        <v>953</v>
      </c>
      <c r="C1089" t="s">
        <v>20</v>
      </c>
      <c r="D1089" t="s">
        <v>954</v>
      </c>
      <c r="E1089" s="18">
        <v>7.86</v>
      </c>
      <c r="F1089" s="2">
        <v>25.04</v>
      </c>
      <c r="G1089" s="13">
        <f t="shared" si="55"/>
        <v>196.81</v>
      </c>
    </row>
    <row r="1091" spans="1:7" s="7" customFormat="1" ht="13.15">
      <c r="A1091" s="14" t="s">
        <v>1448</v>
      </c>
      <c r="B1091" s="14" t="s">
        <v>1449</v>
      </c>
      <c r="D1091" s="7" t="s">
        <v>827</v>
      </c>
      <c r="E1091" s="17"/>
      <c r="F1091" s="8"/>
      <c r="G1091" s="12">
        <f>SUM(G1093:G1096)</f>
        <v>25680.46</v>
      </c>
    </row>
    <row r="1093" spans="1:7">
      <c r="A1093" s="9" t="s">
        <v>1450</v>
      </c>
      <c r="B1093" s="9" t="s">
        <v>958</v>
      </c>
      <c r="C1093" t="s">
        <v>696</v>
      </c>
      <c r="D1093" t="s">
        <v>959</v>
      </c>
      <c r="E1093" s="18">
        <v>8</v>
      </c>
      <c r="F1093" s="2">
        <v>1190.93</v>
      </c>
      <c r="G1093" s="13">
        <f>E1093*F1093</f>
        <v>9527.44</v>
      </c>
    </row>
    <row r="1094" spans="1:7">
      <c r="A1094" s="9" t="s">
        <v>1451</v>
      </c>
      <c r="B1094" s="9" t="s">
        <v>961</v>
      </c>
      <c r="C1094" t="s">
        <v>696</v>
      </c>
      <c r="D1094" t="s">
        <v>962</v>
      </c>
      <c r="E1094" s="18">
        <v>16</v>
      </c>
      <c r="F1094" s="2">
        <v>251.42</v>
      </c>
      <c r="G1094" s="13">
        <f>E1094*F1094</f>
        <v>4022.72</v>
      </c>
    </row>
    <row r="1095" spans="1:7">
      <c r="A1095" s="9" t="s">
        <v>1452</v>
      </c>
      <c r="B1095" s="9" t="s">
        <v>964</v>
      </c>
      <c r="C1095" t="s">
        <v>519</v>
      </c>
      <c r="D1095" t="s">
        <v>965</v>
      </c>
      <c r="E1095" s="18">
        <v>691.2</v>
      </c>
      <c r="F1095" s="2">
        <v>4.83</v>
      </c>
      <c r="G1095" s="13">
        <f>E1095*F1095</f>
        <v>3338.5</v>
      </c>
    </row>
    <row r="1096" spans="1:7">
      <c r="A1096" s="9" t="s">
        <v>1453</v>
      </c>
      <c r="B1096" s="9" t="s">
        <v>967</v>
      </c>
      <c r="C1096" t="s">
        <v>696</v>
      </c>
      <c r="D1096" t="s">
        <v>968</v>
      </c>
      <c r="E1096" s="18">
        <v>20</v>
      </c>
      <c r="F1096" s="2">
        <v>439.59</v>
      </c>
      <c r="G1096" s="13">
        <f>E1096*F1096</f>
        <v>8791.7999999999993</v>
      </c>
    </row>
    <row r="1098" spans="1:7" s="7" customFormat="1" ht="13.15">
      <c r="A1098" s="14" t="s">
        <v>1454</v>
      </c>
      <c r="B1098" s="14" t="s">
        <v>1455</v>
      </c>
      <c r="D1098" s="7" t="s">
        <v>727</v>
      </c>
      <c r="E1098" s="17"/>
      <c r="F1098" s="8"/>
      <c r="G1098" s="12">
        <f>SUM(G1100:G1103)</f>
        <v>17913.47</v>
      </c>
    </row>
    <row r="1100" spans="1:7">
      <c r="A1100" s="9" t="s">
        <v>1456</v>
      </c>
      <c r="B1100" s="9" t="s">
        <v>729</v>
      </c>
      <c r="C1100" t="s">
        <v>696</v>
      </c>
      <c r="D1100" t="s">
        <v>730</v>
      </c>
      <c r="E1100" s="18">
        <v>40</v>
      </c>
      <c r="F1100" s="2">
        <v>74.2</v>
      </c>
      <c r="G1100" s="13">
        <f>E1100*F1100</f>
        <v>2968</v>
      </c>
    </row>
    <row r="1101" spans="1:7">
      <c r="A1101" s="9" t="s">
        <v>1457</v>
      </c>
      <c r="B1101" s="9" t="s">
        <v>732</v>
      </c>
      <c r="C1101" t="s">
        <v>20</v>
      </c>
      <c r="D1101" t="s">
        <v>733</v>
      </c>
      <c r="E1101" s="18">
        <v>393.2</v>
      </c>
      <c r="F1101" s="2">
        <v>30.49</v>
      </c>
      <c r="G1101" s="13">
        <f>E1101*F1101</f>
        <v>11988.67</v>
      </c>
    </row>
    <row r="1102" spans="1:7">
      <c r="A1102" s="9" t="s">
        <v>1458</v>
      </c>
      <c r="B1102" s="9" t="s">
        <v>974</v>
      </c>
      <c r="C1102" t="s">
        <v>696</v>
      </c>
      <c r="D1102" t="s">
        <v>975</v>
      </c>
      <c r="E1102" s="18">
        <v>40</v>
      </c>
      <c r="F1102" s="2">
        <v>13.5</v>
      </c>
      <c r="G1102" s="13">
        <f>E1102*F1102</f>
        <v>540</v>
      </c>
    </row>
    <row r="1103" spans="1:7">
      <c r="A1103" s="9" t="s">
        <v>1459</v>
      </c>
      <c r="B1103" s="9" t="s">
        <v>977</v>
      </c>
      <c r="C1103" t="s">
        <v>696</v>
      </c>
      <c r="D1103" t="s">
        <v>978</v>
      </c>
      <c r="E1103" s="18">
        <v>40</v>
      </c>
      <c r="F1103" s="2">
        <v>60.42</v>
      </c>
      <c r="G1103" s="13">
        <f>E1103*F1103</f>
        <v>2416.8000000000002</v>
      </c>
    </row>
    <row r="1105" spans="1:7" s="7" customFormat="1" ht="13.15">
      <c r="A1105" s="14" t="s">
        <v>1460</v>
      </c>
      <c r="B1105" s="14" t="s">
        <v>1461</v>
      </c>
      <c r="D1105" s="7" t="s">
        <v>736</v>
      </c>
      <c r="E1105" s="17"/>
      <c r="F1105" s="8"/>
      <c r="G1105" s="12">
        <f>SUM(G1107:G1124)</f>
        <v>336222.51</v>
      </c>
    </row>
    <row r="1107" spans="1:7">
      <c r="A1107" s="9" t="s">
        <v>1462</v>
      </c>
      <c r="B1107" s="9" t="s">
        <v>983</v>
      </c>
      <c r="C1107" t="s">
        <v>20</v>
      </c>
      <c r="D1107" t="s">
        <v>21</v>
      </c>
      <c r="E1107" s="18">
        <v>10</v>
      </c>
      <c r="F1107" s="2">
        <v>5.33</v>
      </c>
      <c r="G1107" s="13">
        <f t="shared" ref="G1107:G1124" si="56">E1107*F1107</f>
        <v>53.3</v>
      </c>
    </row>
    <row r="1108" spans="1:7">
      <c r="A1108" s="9" t="s">
        <v>1463</v>
      </c>
      <c r="B1108" s="9" t="s">
        <v>985</v>
      </c>
      <c r="C1108" t="s">
        <v>20</v>
      </c>
      <c r="D1108" t="s">
        <v>986</v>
      </c>
      <c r="E1108" s="18">
        <v>10</v>
      </c>
      <c r="F1108" s="2">
        <v>47.24</v>
      </c>
      <c r="G1108" s="13">
        <f t="shared" si="56"/>
        <v>472.4</v>
      </c>
    </row>
    <row r="1109" spans="1:7">
      <c r="A1109" s="9" t="s">
        <v>1464</v>
      </c>
      <c r="B1109" s="9" t="s">
        <v>769</v>
      </c>
      <c r="C1109" t="s">
        <v>20</v>
      </c>
      <c r="D1109" t="s">
        <v>770</v>
      </c>
      <c r="E1109" s="18">
        <v>39.32</v>
      </c>
      <c r="F1109" s="2">
        <v>23.45</v>
      </c>
      <c r="G1109" s="13">
        <f t="shared" si="56"/>
        <v>922.05</v>
      </c>
    </row>
    <row r="1110" spans="1:7">
      <c r="A1110" s="9" t="s">
        <v>1465</v>
      </c>
      <c r="B1110" s="9" t="s">
        <v>766</v>
      </c>
      <c r="C1110" t="s">
        <v>20</v>
      </c>
      <c r="D1110" t="s">
        <v>767</v>
      </c>
      <c r="E1110" s="18">
        <v>19.66</v>
      </c>
      <c r="F1110" s="2">
        <v>25.02</v>
      </c>
      <c r="G1110" s="13">
        <f t="shared" si="56"/>
        <v>491.89</v>
      </c>
    </row>
    <row r="1111" spans="1:7">
      <c r="A1111" s="9" t="s">
        <v>1466</v>
      </c>
      <c r="B1111" s="9" t="s">
        <v>989</v>
      </c>
      <c r="C1111" t="s">
        <v>20</v>
      </c>
      <c r="D1111" t="s">
        <v>990</v>
      </c>
      <c r="E1111" s="18">
        <v>393.2</v>
      </c>
      <c r="F1111" s="2">
        <v>362.75</v>
      </c>
      <c r="G1111" s="13">
        <f t="shared" si="56"/>
        <v>142633.29999999999</v>
      </c>
    </row>
    <row r="1112" spans="1:7">
      <c r="A1112" s="9" t="s">
        <v>1467</v>
      </c>
      <c r="B1112" s="9" t="s">
        <v>753</v>
      </c>
      <c r="C1112" t="s">
        <v>20</v>
      </c>
      <c r="D1112" t="s">
        <v>754</v>
      </c>
      <c r="E1112" s="18">
        <v>12</v>
      </c>
      <c r="F1112" s="2">
        <v>19.93</v>
      </c>
      <c r="G1112" s="13">
        <f t="shared" si="56"/>
        <v>239.16</v>
      </c>
    </row>
    <row r="1113" spans="1:7">
      <c r="A1113" s="9" t="s">
        <v>1468</v>
      </c>
      <c r="B1113" s="9" t="s">
        <v>993</v>
      </c>
      <c r="C1113" t="s">
        <v>24</v>
      </c>
      <c r="D1113" t="s">
        <v>994</v>
      </c>
      <c r="E1113" s="18">
        <v>1946.34</v>
      </c>
      <c r="F1113" s="2">
        <v>12.54</v>
      </c>
      <c r="G1113" s="13">
        <f t="shared" si="56"/>
        <v>24407.1</v>
      </c>
    </row>
    <row r="1114" spans="1:7">
      <c r="A1114" s="9" t="s">
        <v>1469</v>
      </c>
      <c r="B1114" s="9" t="s">
        <v>996</v>
      </c>
      <c r="C1114" t="s">
        <v>24</v>
      </c>
      <c r="D1114" t="s">
        <v>997</v>
      </c>
      <c r="E1114" s="18">
        <v>117.96</v>
      </c>
      <c r="F1114" s="2">
        <v>9.25</v>
      </c>
      <c r="G1114" s="13">
        <f t="shared" si="56"/>
        <v>1091.1300000000001</v>
      </c>
    </row>
    <row r="1115" spans="1:7">
      <c r="A1115" s="9" t="s">
        <v>1470</v>
      </c>
      <c r="B1115" s="9" t="s">
        <v>1002</v>
      </c>
      <c r="C1115" t="s">
        <v>20</v>
      </c>
      <c r="D1115" t="s">
        <v>1003</v>
      </c>
      <c r="E1115" s="18">
        <v>11.6</v>
      </c>
      <c r="F1115" s="2">
        <v>74.47</v>
      </c>
      <c r="G1115" s="13">
        <f t="shared" si="56"/>
        <v>863.85</v>
      </c>
    </row>
    <row r="1116" spans="1:7">
      <c r="A1116" s="9" t="s">
        <v>1471</v>
      </c>
      <c r="B1116" s="9" t="s">
        <v>999</v>
      </c>
      <c r="C1116" t="s">
        <v>20</v>
      </c>
      <c r="D1116" t="s">
        <v>1000</v>
      </c>
      <c r="E1116" s="18">
        <v>393.2</v>
      </c>
      <c r="F1116" s="2">
        <v>12.46</v>
      </c>
      <c r="G1116" s="13">
        <f t="shared" si="56"/>
        <v>4899.2700000000004</v>
      </c>
    </row>
    <row r="1117" spans="1:7">
      <c r="A1117" s="9" t="s">
        <v>1472</v>
      </c>
      <c r="B1117" s="9" t="s">
        <v>1005</v>
      </c>
      <c r="C1117" t="s">
        <v>24</v>
      </c>
      <c r="D1117" t="s">
        <v>1006</v>
      </c>
      <c r="E1117" s="18">
        <v>1946.34</v>
      </c>
      <c r="F1117" s="2">
        <v>42.95</v>
      </c>
      <c r="G1117" s="13">
        <f t="shared" si="56"/>
        <v>83595.3</v>
      </c>
    </row>
    <row r="1118" spans="1:7">
      <c r="A1118" s="9" t="s">
        <v>1473</v>
      </c>
      <c r="B1118" s="9" t="s">
        <v>1011</v>
      </c>
      <c r="C1118" t="s">
        <v>20</v>
      </c>
      <c r="D1118" t="s">
        <v>1012</v>
      </c>
      <c r="E1118" s="18">
        <v>11.6</v>
      </c>
      <c r="F1118" s="2">
        <v>28.89</v>
      </c>
      <c r="G1118" s="13">
        <f t="shared" si="56"/>
        <v>335.12</v>
      </c>
    </row>
    <row r="1119" spans="1:7">
      <c r="A1119" s="9" t="s">
        <v>1474</v>
      </c>
      <c r="B1119" s="9" t="s">
        <v>1152</v>
      </c>
      <c r="C1119" t="s">
        <v>20</v>
      </c>
      <c r="D1119" t="s">
        <v>1153</v>
      </c>
      <c r="E1119" s="18">
        <v>393.2</v>
      </c>
      <c r="F1119" s="2">
        <v>55.15</v>
      </c>
      <c r="G1119" s="13">
        <f t="shared" si="56"/>
        <v>21684.98</v>
      </c>
    </row>
    <row r="1120" spans="1:7">
      <c r="A1120" s="9" t="s">
        <v>1475</v>
      </c>
      <c r="B1120" s="9" t="s">
        <v>1008</v>
      </c>
      <c r="C1120" t="s">
        <v>20</v>
      </c>
      <c r="D1120" t="s">
        <v>1009</v>
      </c>
      <c r="E1120" s="18">
        <v>196.6</v>
      </c>
      <c r="F1120" s="2">
        <v>26.37</v>
      </c>
      <c r="G1120" s="13">
        <f t="shared" si="56"/>
        <v>5184.34</v>
      </c>
    </row>
    <row r="1121" spans="1:7">
      <c r="A1121" s="9" t="s">
        <v>1476</v>
      </c>
      <c r="B1121" s="9" t="s">
        <v>1014</v>
      </c>
      <c r="C1121" t="s">
        <v>20</v>
      </c>
      <c r="D1121" t="s">
        <v>1015</v>
      </c>
      <c r="E1121" s="18">
        <v>196.6</v>
      </c>
      <c r="F1121" s="2">
        <v>26.99</v>
      </c>
      <c r="G1121" s="13">
        <f t="shared" si="56"/>
        <v>5306.23</v>
      </c>
    </row>
    <row r="1122" spans="1:7">
      <c r="A1122" s="9" t="s">
        <v>1477</v>
      </c>
      <c r="B1122" s="9" t="s">
        <v>1017</v>
      </c>
      <c r="C1122" t="s">
        <v>20</v>
      </c>
      <c r="D1122" t="s">
        <v>1018</v>
      </c>
      <c r="E1122" s="18">
        <v>196.6</v>
      </c>
      <c r="F1122" s="2">
        <v>90.82</v>
      </c>
      <c r="G1122" s="13">
        <f t="shared" si="56"/>
        <v>17855.21</v>
      </c>
    </row>
    <row r="1123" spans="1:7">
      <c r="A1123" s="9" t="s">
        <v>1478</v>
      </c>
      <c r="B1123" s="9" t="s">
        <v>1020</v>
      </c>
      <c r="C1123" t="s">
        <v>20</v>
      </c>
      <c r="D1123" t="s">
        <v>1021</v>
      </c>
      <c r="E1123" s="18">
        <v>196.6</v>
      </c>
      <c r="F1123" s="2">
        <v>114.81</v>
      </c>
      <c r="G1123" s="13">
        <f t="shared" si="56"/>
        <v>22571.65</v>
      </c>
    </row>
    <row r="1124" spans="1:7">
      <c r="A1124" s="9" t="s">
        <v>1479</v>
      </c>
      <c r="B1124" s="9" t="s">
        <v>1023</v>
      </c>
      <c r="C1124" t="s">
        <v>24</v>
      </c>
      <c r="D1124" t="s">
        <v>1024</v>
      </c>
      <c r="E1124" s="18">
        <v>194.63</v>
      </c>
      <c r="F1124" s="2">
        <v>18.579999999999998</v>
      </c>
      <c r="G1124" s="13">
        <f t="shared" si="56"/>
        <v>3616.23</v>
      </c>
    </row>
    <row r="1126" spans="1:7" s="7" customFormat="1" ht="13.15">
      <c r="A1126" s="14" t="s">
        <v>1480</v>
      </c>
      <c r="B1126" s="14" t="s">
        <v>1481</v>
      </c>
      <c r="D1126" s="7" t="s">
        <v>795</v>
      </c>
      <c r="E1126" s="17"/>
      <c r="F1126" s="8"/>
      <c r="G1126" s="12">
        <f>SUM(G1128:G1138)</f>
        <v>192719.57</v>
      </c>
    </row>
    <row r="1128" spans="1:7">
      <c r="A1128" s="9" t="s">
        <v>1482</v>
      </c>
      <c r="B1128" s="9" t="s">
        <v>797</v>
      </c>
      <c r="C1128" t="s">
        <v>24</v>
      </c>
      <c r="D1128" t="s">
        <v>798</v>
      </c>
      <c r="E1128" s="18">
        <v>2280.56</v>
      </c>
      <c r="F1128" s="2">
        <v>55.96</v>
      </c>
      <c r="G1128" s="13">
        <f t="shared" ref="G1128:G1138" si="57">E1128*F1128</f>
        <v>127620.14</v>
      </c>
    </row>
    <row r="1129" spans="1:7">
      <c r="A1129" s="9" t="s">
        <v>1483</v>
      </c>
      <c r="B1129" s="9" t="s">
        <v>1029</v>
      </c>
      <c r="C1129" t="s">
        <v>24</v>
      </c>
      <c r="D1129" t="s">
        <v>1030</v>
      </c>
      <c r="E1129" s="18">
        <v>46.4</v>
      </c>
      <c r="F1129" s="2">
        <v>5.8</v>
      </c>
      <c r="G1129" s="13">
        <f t="shared" si="57"/>
        <v>269.12</v>
      </c>
    </row>
    <row r="1130" spans="1:7">
      <c r="A1130" s="9" t="s">
        <v>1484</v>
      </c>
      <c r="B1130" s="9" t="s">
        <v>1032</v>
      </c>
      <c r="C1130" t="s">
        <v>696</v>
      </c>
      <c r="D1130" t="s">
        <v>1033</v>
      </c>
      <c r="E1130" s="18">
        <v>8</v>
      </c>
      <c r="F1130" s="2">
        <v>1662.69</v>
      </c>
      <c r="G1130" s="13">
        <f t="shared" si="57"/>
        <v>13301.52</v>
      </c>
    </row>
    <row r="1131" spans="1:7">
      <c r="A1131" s="9" t="s">
        <v>1485</v>
      </c>
      <c r="B1131" s="9" t="s">
        <v>1035</v>
      </c>
      <c r="C1131" t="s">
        <v>696</v>
      </c>
      <c r="D1131" t="s">
        <v>1036</v>
      </c>
      <c r="E1131" s="18">
        <v>68</v>
      </c>
      <c r="F1131" s="2">
        <v>337.64</v>
      </c>
      <c r="G1131" s="13">
        <f t="shared" si="57"/>
        <v>22959.52</v>
      </c>
    </row>
    <row r="1132" spans="1:7">
      <c r="A1132" s="9" t="s">
        <v>1486</v>
      </c>
      <c r="B1132" s="9" t="s">
        <v>1038</v>
      </c>
      <c r="C1132" t="s">
        <v>696</v>
      </c>
      <c r="D1132" t="s">
        <v>1039</v>
      </c>
      <c r="E1132" s="18">
        <v>39</v>
      </c>
      <c r="F1132" s="2">
        <v>163.55000000000001</v>
      </c>
      <c r="G1132" s="13">
        <f t="shared" si="57"/>
        <v>6378.45</v>
      </c>
    </row>
    <row r="1133" spans="1:7">
      <c r="A1133" s="9" t="s">
        <v>1487</v>
      </c>
      <c r="B1133" s="9" t="s">
        <v>1041</v>
      </c>
      <c r="C1133" t="s">
        <v>696</v>
      </c>
      <c r="D1133" t="s">
        <v>1042</v>
      </c>
      <c r="E1133" s="18">
        <v>10</v>
      </c>
      <c r="F1133" s="2">
        <v>359.17</v>
      </c>
      <c r="G1133" s="13">
        <f t="shared" si="57"/>
        <v>3591.7</v>
      </c>
    </row>
    <row r="1134" spans="1:7">
      <c r="A1134" s="9" t="s">
        <v>1488</v>
      </c>
      <c r="B1134" s="9" t="s">
        <v>1050</v>
      </c>
      <c r="C1134" t="s">
        <v>1051</v>
      </c>
      <c r="D1134" t="s">
        <v>1052</v>
      </c>
      <c r="E1134" s="18">
        <v>2</v>
      </c>
      <c r="F1134" s="2">
        <v>105.3</v>
      </c>
      <c r="G1134" s="13">
        <f t="shared" si="57"/>
        <v>210.6</v>
      </c>
    </row>
    <row r="1135" spans="1:7">
      <c r="A1135" s="9" t="s">
        <v>1489</v>
      </c>
      <c r="B1135" s="9" t="s">
        <v>1044</v>
      </c>
      <c r="C1135" t="s">
        <v>696</v>
      </c>
      <c r="D1135" t="s">
        <v>1045</v>
      </c>
      <c r="E1135" s="18">
        <v>32</v>
      </c>
      <c r="F1135" s="2">
        <v>118.79</v>
      </c>
      <c r="G1135" s="13">
        <f t="shared" si="57"/>
        <v>3801.28</v>
      </c>
    </row>
    <row r="1136" spans="1:7">
      <c r="A1136" s="9" t="s">
        <v>1490</v>
      </c>
      <c r="B1136" s="9" t="s">
        <v>1047</v>
      </c>
      <c r="C1136" t="s">
        <v>696</v>
      </c>
      <c r="D1136" t="s">
        <v>1048</v>
      </c>
      <c r="E1136" s="18">
        <v>2</v>
      </c>
      <c r="F1136" s="2">
        <v>1333.46</v>
      </c>
      <c r="G1136" s="13">
        <f t="shared" si="57"/>
        <v>2666.92</v>
      </c>
    </row>
    <row r="1137" spans="1:7">
      <c r="A1137" s="9" t="s">
        <v>1491</v>
      </c>
      <c r="B1137" s="9" t="s">
        <v>1054</v>
      </c>
      <c r="C1137" t="s">
        <v>696</v>
      </c>
      <c r="D1137" t="s">
        <v>1055</v>
      </c>
      <c r="E1137" s="18">
        <v>64</v>
      </c>
      <c r="F1137" s="2">
        <v>93.3</v>
      </c>
      <c r="G1137" s="13">
        <f t="shared" si="57"/>
        <v>5971.2</v>
      </c>
    </row>
    <row r="1138" spans="1:7">
      <c r="A1138" s="9" t="s">
        <v>1492</v>
      </c>
      <c r="B1138" s="9" t="s">
        <v>1057</v>
      </c>
      <c r="C1138" t="s">
        <v>696</v>
      </c>
      <c r="D1138" t="s">
        <v>1058</v>
      </c>
      <c r="E1138" s="18">
        <v>16</v>
      </c>
      <c r="F1138" s="2">
        <v>371.82</v>
      </c>
      <c r="G1138" s="13">
        <f t="shared" si="57"/>
        <v>5949.12</v>
      </c>
    </row>
    <row r="1140" spans="1:7" s="7" customFormat="1" ht="13.15">
      <c r="A1140" s="14" t="s">
        <v>1493</v>
      </c>
      <c r="B1140" s="14" t="s">
        <v>1494</v>
      </c>
      <c r="D1140" s="7" t="s">
        <v>1061</v>
      </c>
      <c r="E1140" s="17"/>
      <c r="F1140" s="8"/>
      <c r="G1140" s="12">
        <f>SUM(G1142:G1159)</f>
        <v>199865.48</v>
      </c>
    </row>
    <row r="1142" spans="1:7">
      <c r="A1142" s="9" t="s">
        <v>1495</v>
      </c>
      <c r="B1142" s="9" t="s">
        <v>1063</v>
      </c>
      <c r="C1142" t="s">
        <v>20</v>
      </c>
      <c r="D1142" t="s">
        <v>1064</v>
      </c>
      <c r="E1142" s="18">
        <v>434</v>
      </c>
      <c r="F1142" s="2">
        <v>23.16</v>
      </c>
      <c r="G1142" s="13">
        <f t="shared" ref="G1142:G1159" si="58">E1142*F1142</f>
        <v>10051.44</v>
      </c>
    </row>
    <row r="1143" spans="1:7">
      <c r="A1143" s="9" t="s">
        <v>1496</v>
      </c>
      <c r="B1143" s="9" t="s">
        <v>1066</v>
      </c>
      <c r="C1143" t="s">
        <v>470</v>
      </c>
      <c r="D1143" t="s">
        <v>1067</v>
      </c>
      <c r="E1143" s="18">
        <v>2</v>
      </c>
      <c r="F1143" s="2">
        <v>1036.1400000000001</v>
      </c>
      <c r="G1143" s="13">
        <f t="shared" si="58"/>
        <v>2072.2800000000002</v>
      </c>
    </row>
    <row r="1144" spans="1:7">
      <c r="A1144" s="9" t="s">
        <v>1497</v>
      </c>
      <c r="B1144" s="9" t="s">
        <v>1069</v>
      </c>
      <c r="C1144" t="s">
        <v>59</v>
      </c>
      <c r="D1144" t="s">
        <v>1070</v>
      </c>
      <c r="E1144" s="18">
        <v>1171.72</v>
      </c>
      <c r="F1144" s="2">
        <v>59.1</v>
      </c>
      <c r="G1144" s="13">
        <f t="shared" si="58"/>
        <v>69248.649999999994</v>
      </c>
    </row>
    <row r="1145" spans="1:7">
      <c r="A1145" s="9" t="s">
        <v>1498</v>
      </c>
      <c r="B1145" s="9" t="s">
        <v>1072</v>
      </c>
      <c r="C1145" t="s">
        <v>470</v>
      </c>
      <c r="D1145" t="s">
        <v>1073</v>
      </c>
      <c r="E1145" s="18">
        <v>796</v>
      </c>
      <c r="F1145" s="2">
        <v>6.64</v>
      </c>
      <c r="G1145" s="13">
        <f t="shared" si="58"/>
        <v>5285.44</v>
      </c>
    </row>
    <row r="1146" spans="1:7">
      <c r="A1146" s="9" t="s">
        <v>1499</v>
      </c>
      <c r="B1146" s="9" t="s">
        <v>1075</v>
      </c>
      <c r="C1146" t="s">
        <v>20</v>
      </c>
      <c r="D1146" t="s">
        <v>1076</v>
      </c>
      <c r="E1146" s="18">
        <v>868</v>
      </c>
      <c r="F1146" s="2">
        <v>21.49</v>
      </c>
      <c r="G1146" s="13">
        <f t="shared" si="58"/>
        <v>18653.32</v>
      </c>
    </row>
    <row r="1147" spans="1:7">
      <c r="A1147" s="9" t="s">
        <v>1500</v>
      </c>
      <c r="B1147" s="9" t="s">
        <v>1078</v>
      </c>
      <c r="C1147" t="s">
        <v>20</v>
      </c>
      <c r="D1147" t="s">
        <v>1079</v>
      </c>
      <c r="E1147" s="18">
        <v>434</v>
      </c>
      <c r="F1147" s="2">
        <v>4.8099999999999996</v>
      </c>
      <c r="G1147" s="13">
        <f t="shared" si="58"/>
        <v>2087.54</v>
      </c>
    </row>
    <row r="1148" spans="1:7">
      <c r="A1148" s="9" t="s">
        <v>1501</v>
      </c>
      <c r="B1148" s="9" t="s">
        <v>1081</v>
      </c>
      <c r="C1148" t="s">
        <v>470</v>
      </c>
      <c r="D1148" t="s">
        <v>1082</v>
      </c>
      <c r="E1148" s="18">
        <v>2</v>
      </c>
      <c r="F1148" s="2">
        <v>7482.19</v>
      </c>
      <c r="G1148" s="13">
        <f t="shared" si="58"/>
        <v>14964.38</v>
      </c>
    </row>
    <row r="1149" spans="1:7">
      <c r="A1149" s="9" t="s">
        <v>1502</v>
      </c>
      <c r="B1149" s="9" t="s">
        <v>1084</v>
      </c>
      <c r="C1149" t="s">
        <v>470</v>
      </c>
      <c r="D1149" t="s">
        <v>1085</v>
      </c>
      <c r="E1149" s="18">
        <v>2</v>
      </c>
      <c r="F1149" s="2">
        <v>10959.5</v>
      </c>
      <c r="G1149" s="13">
        <f t="shared" si="58"/>
        <v>21919</v>
      </c>
    </row>
    <row r="1150" spans="1:7">
      <c r="A1150" s="9" t="s">
        <v>1503</v>
      </c>
      <c r="B1150" s="9" t="s">
        <v>1087</v>
      </c>
      <c r="C1150" t="s">
        <v>470</v>
      </c>
      <c r="D1150" t="s">
        <v>1088</v>
      </c>
      <c r="E1150" s="18">
        <v>12</v>
      </c>
      <c r="F1150" s="2">
        <v>348.67</v>
      </c>
      <c r="G1150" s="13">
        <f t="shared" si="58"/>
        <v>4184.04</v>
      </c>
    </row>
    <row r="1151" spans="1:7">
      <c r="A1151" s="9" t="s">
        <v>1504</v>
      </c>
      <c r="B1151" s="9" t="s">
        <v>1090</v>
      </c>
      <c r="C1151" t="s">
        <v>20</v>
      </c>
      <c r="D1151" t="s">
        <v>1091</v>
      </c>
      <c r="E1151" s="18">
        <v>434</v>
      </c>
      <c r="F1151" s="2">
        <v>1.39</v>
      </c>
      <c r="G1151" s="13">
        <f t="shared" si="58"/>
        <v>603.26</v>
      </c>
    </row>
    <row r="1152" spans="1:7">
      <c r="A1152" s="9" t="s">
        <v>1505</v>
      </c>
      <c r="B1152" s="9" t="s">
        <v>1093</v>
      </c>
      <c r="C1152" t="s">
        <v>20</v>
      </c>
      <c r="D1152" t="s">
        <v>1094</v>
      </c>
      <c r="E1152" s="18">
        <v>434</v>
      </c>
      <c r="F1152" s="2">
        <v>3.7</v>
      </c>
      <c r="G1152" s="13">
        <f t="shared" si="58"/>
        <v>1605.8</v>
      </c>
    </row>
    <row r="1153" spans="1:7">
      <c r="A1153" s="9" t="s">
        <v>1506</v>
      </c>
      <c r="B1153" s="9" t="s">
        <v>785</v>
      </c>
      <c r="C1153" t="s">
        <v>470</v>
      </c>
      <c r="D1153" t="s">
        <v>786</v>
      </c>
      <c r="E1153" s="18">
        <v>1</v>
      </c>
      <c r="F1153" s="2">
        <v>3324.33</v>
      </c>
      <c r="G1153" s="13">
        <f t="shared" si="58"/>
        <v>3324.33</v>
      </c>
    </row>
    <row r="1154" spans="1:7">
      <c r="A1154" s="9" t="s">
        <v>1507</v>
      </c>
      <c r="B1154" s="9" t="s">
        <v>788</v>
      </c>
      <c r="C1154" t="s">
        <v>470</v>
      </c>
      <c r="D1154" t="s">
        <v>789</v>
      </c>
      <c r="E1154" s="18">
        <v>1</v>
      </c>
      <c r="F1154" s="2">
        <v>1414.96</v>
      </c>
      <c r="G1154" s="13">
        <f t="shared" si="58"/>
        <v>1414.96</v>
      </c>
    </row>
    <row r="1155" spans="1:7">
      <c r="A1155" s="9" t="s">
        <v>1508</v>
      </c>
      <c r="B1155" s="9" t="s">
        <v>1096</v>
      </c>
      <c r="C1155" t="s">
        <v>470</v>
      </c>
      <c r="D1155" t="s">
        <v>1097</v>
      </c>
      <c r="E1155" s="18">
        <v>1</v>
      </c>
      <c r="F1155" s="2">
        <v>1330.26</v>
      </c>
      <c r="G1155" s="13">
        <f t="shared" si="58"/>
        <v>1330.26</v>
      </c>
    </row>
    <row r="1156" spans="1:7">
      <c r="A1156" s="9" t="s">
        <v>1509</v>
      </c>
      <c r="B1156" s="9" t="s">
        <v>1101</v>
      </c>
      <c r="C1156" t="s">
        <v>470</v>
      </c>
      <c r="D1156" t="s">
        <v>1102</v>
      </c>
      <c r="E1156" s="18">
        <v>1</v>
      </c>
      <c r="F1156" s="2">
        <v>7801.46</v>
      </c>
      <c r="G1156" s="13">
        <f t="shared" si="58"/>
        <v>7801.46</v>
      </c>
    </row>
    <row r="1157" spans="1:7">
      <c r="A1157" s="9" t="s">
        <v>1510</v>
      </c>
      <c r="B1157" s="9" t="s">
        <v>1104</v>
      </c>
      <c r="C1157" t="s">
        <v>1105</v>
      </c>
      <c r="D1157" t="s">
        <v>1106</v>
      </c>
      <c r="E1157" s="18">
        <v>0.44</v>
      </c>
      <c r="F1157" s="2">
        <v>16500</v>
      </c>
      <c r="G1157" s="13">
        <f t="shared" si="58"/>
        <v>7260</v>
      </c>
    </row>
    <row r="1158" spans="1:7">
      <c r="A1158" s="9" t="s">
        <v>1511</v>
      </c>
      <c r="B1158" s="9" t="s">
        <v>1108</v>
      </c>
      <c r="C1158" t="s">
        <v>1105</v>
      </c>
      <c r="D1158" t="s">
        <v>1109</v>
      </c>
      <c r="E1158" s="18">
        <v>0.44</v>
      </c>
      <c r="F1158" s="2">
        <v>833.68</v>
      </c>
      <c r="G1158" s="13">
        <f t="shared" si="58"/>
        <v>366.82</v>
      </c>
    </row>
    <row r="1159" spans="1:7">
      <c r="A1159" s="9" t="s">
        <v>1512</v>
      </c>
      <c r="B1159" s="9" t="s">
        <v>1111</v>
      </c>
      <c r="C1159" t="s">
        <v>470</v>
      </c>
      <c r="D1159" t="s">
        <v>1112</v>
      </c>
      <c r="E1159" s="18">
        <v>1</v>
      </c>
      <c r="F1159" s="2">
        <v>27692.5</v>
      </c>
      <c r="G1159" s="13">
        <f t="shared" si="58"/>
        <v>27692.5</v>
      </c>
    </row>
    <row r="1161" spans="1:7" s="7" customFormat="1" ht="13.15">
      <c r="A1161" s="14" t="s">
        <v>1513</v>
      </c>
      <c r="B1161" s="14" t="s">
        <v>1514</v>
      </c>
      <c r="D1161" s="7" t="s">
        <v>1515</v>
      </c>
      <c r="E1161" s="17"/>
      <c r="F1161" s="8"/>
      <c r="G1161" s="12">
        <f>G1163+G1169+G1181+G1188+G1195+G1215+G1229</f>
        <v>2421069.31</v>
      </c>
    </row>
    <row r="1163" spans="1:7" s="7" customFormat="1" ht="13.15">
      <c r="A1163" s="14" t="s">
        <v>1516</v>
      </c>
      <c r="B1163" s="14" t="s">
        <v>1517</v>
      </c>
      <c r="D1163" s="7" t="s">
        <v>687</v>
      </c>
      <c r="E1163" s="17"/>
      <c r="F1163" s="8"/>
      <c r="G1163" s="12">
        <f>SUM(G1165:G1167)</f>
        <v>272829.34999999998</v>
      </c>
    </row>
    <row r="1165" spans="1:7">
      <c r="A1165" s="9" t="s">
        <v>1518</v>
      </c>
      <c r="B1165" s="9" t="s">
        <v>689</v>
      </c>
      <c r="C1165" t="s">
        <v>24</v>
      </c>
      <c r="D1165" t="s">
        <v>690</v>
      </c>
      <c r="E1165" s="18">
        <v>10831.79</v>
      </c>
      <c r="F1165" s="2">
        <v>10.47</v>
      </c>
      <c r="G1165" s="13">
        <f>E1165*F1165</f>
        <v>113408.84</v>
      </c>
    </row>
    <row r="1166" spans="1:7">
      <c r="A1166" s="9" t="s">
        <v>1519</v>
      </c>
      <c r="B1166" s="9" t="s">
        <v>692</v>
      </c>
      <c r="C1166" t="s">
        <v>24</v>
      </c>
      <c r="D1166" t="s">
        <v>693</v>
      </c>
      <c r="E1166" s="18">
        <v>342.93</v>
      </c>
      <c r="F1166" s="2">
        <v>44.65</v>
      </c>
      <c r="G1166" s="13">
        <f>E1166*F1166</f>
        <v>15311.82</v>
      </c>
    </row>
    <row r="1167" spans="1:7">
      <c r="A1167" s="9" t="s">
        <v>1520</v>
      </c>
      <c r="B1167" s="9" t="s">
        <v>938</v>
      </c>
      <c r="C1167" t="s">
        <v>24</v>
      </c>
      <c r="D1167" t="s">
        <v>939</v>
      </c>
      <c r="E1167" s="18">
        <v>691.6</v>
      </c>
      <c r="F1167" s="2">
        <v>208.37</v>
      </c>
      <c r="G1167" s="13">
        <f>E1167*F1167</f>
        <v>144108.69</v>
      </c>
    </row>
    <row r="1169" spans="1:7" s="7" customFormat="1" ht="13.15">
      <c r="A1169" s="14" t="s">
        <v>1521</v>
      </c>
      <c r="B1169" s="14" t="s">
        <v>1522</v>
      </c>
      <c r="D1169" s="7" t="s">
        <v>703</v>
      </c>
      <c r="E1169" s="17"/>
      <c r="F1169" s="8"/>
      <c r="G1169" s="12">
        <f>SUM(G1171:G1179)</f>
        <v>258364.36</v>
      </c>
    </row>
    <row r="1171" spans="1:7">
      <c r="A1171" s="9" t="s">
        <v>1523</v>
      </c>
      <c r="B1171" s="9" t="s">
        <v>705</v>
      </c>
      <c r="C1171" t="s">
        <v>24</v>
      </c>
      <c r="D1171" t="s">
        <v>706</v>
      </c>
      <c r="E1171" s="18">
        <v>342.93</v>
      </c>
      <c r="F1171" s="2">
        <v>47.73</v>
      </c>
      <c r="G1171" s="13">
        <f t="shared" ref="G1171:G1179" si="59">E1171*F1171</f>
        <v>16368.05</v>
      </c>
    </row>
    <row r="1172" spans="1:7">
      <c r="A1172" s="9" t="s">
        <v>1524</v>
      </c>
      <c r="B1172" s="9" t="s">
        <v>708</v>
      </c>
      <c r="C1172" t="s">
        <v>24</v>
      </c>
      <c r="D1172" t="s">
        <v>709</v>
      </c>
      <c r="E1172" s="18">
        <v>342.93</v>
      </c>
      <c r="F1172" s="2">
        <v>43.15</v>
      </c>
      <c r="G1172" s="13">
        <f t="shared" si="59"/>
        <v>14797.43</v>
      </c>
    </row>
    <row r="1173" spans="1:7">
      <c r="A1173" s="9" t="s">
        <v>1525</v>
      </c>
      <c r="B1173" s="9" t="s">
        <v>711</v>
      </c>
      <c r="C1173" t="s">
        <v>20</v>
      </c>
      <c r="D1173" t="s">
        <v>712</v>
      </c>
      <c r="E1173" s="18">
        <v>2300.7600000000002</v>
      </c>
      <c r="F1173" s="2">
        <v>11.68</v>
      </c>
      <c r="G1173" s="13">
        <f t="shared" si="59"/>
        <v>26872.880000000001</v>
      </c>
    </row>
    <row r="1174" spans="1:7">
      <c r="A1174" s="9" t="s">
        <v>1526</v>
      </c>
      <c r="B1174" s="9" t="s">
        <v>714</v>
      </c>
      <c r="C1174" t="s">
        <v>696</v>
      </c>
      <c r="D1174" t="s">
        <v>715</v>
      </c>
      <c r="E1174" s="18">
        <v>1626</v>
      </c>
      <c r="F1174" s="2">
        <v>15.83</v>
      </c>
      <c r="G1174" s="13">
        <f t="shared" si="59"/>
        <v>25739.58</v>
      </c>
    </row>
    <row r="1175" spans="1:7">
      <c r="A1175" s="9" t="s">
        <v>1527</v>
      </c>
      <c r="B1175" s="9" t="s">
        <v>717</v>
      </c>
      <c r="C1175" t="s">
        <v>20</v>
      </c>
      <c r="D1175" t="s">
        <v>718</v>
      </c>
      <c r="E1175" s="18">
        <v>487.19</v>
      </c>
      <c r="F1175" s="2">
        <v>31.13</v>
      </c>
      <c r="G1175" s="13">
        <f t="shared" si="59"/>
        <v>15166.22</v>
      </c>
    </row>
    <row r="1176" spans="1:7">
      <c r="A1176" s="9" t="s">
        <v>1528</v>
      </c>
      <c r="B1176" s="9" t="s">
        <v>720</v>
      </c>
      <c r="C1176" t="s">
        <v>24</v>
      </c>
      <c r="D1176" t="s">
        <v>721</v>
      </c>
      <c r="E1176" s="18">
        <v>3274.24</v>
      </c>
      <c r="F1176" s="2">
        <v>17.57</v>
      </c>
      <c r="G1176" s="13">
        <f t="shared" si="59"/>
        <v>57528.4</v>
      </c>
    </row>
    <row r="1177" spans="1:7">
      <c r="A1177" s="9" t="s">
        <v>1529</v>
      </c>
      <c r="B1177" s="9" t="s">
        <v>723</v>
      </c>
      <c r="C1177" t="s">
        <v>24</v>
      </c>
      <c r="D1177" t="s">
        <v>724</v>
      </c>
      <c r="E1177" s="18">
        <v>9279.7999999999993</v>
      </c>
      <c r="F1177" s="2">
        <v>10.7</v>
      </c>
      <c r="G1177" s="13">
        <f t="shared" si="59"/>
        <v>99293.86</v>
      </c>
    </row>
    <row r="1178" spans="1:7">
      <c r="A1178" s="9" t="s">
        <v>1530</v>
      </c>
      <c r="B1178" s="9" t="s">
        <v>950</v>
      </c>
      <c r="C1178" t="s">
        <v>20</v>
      </c>
      <c r="D1178" t="s">
        <v>951</v>
      </c>
      <c r="E1178" s="18">
        <v>27.84</v>
      </c>
      <c r="F1178" s="2">
        <v>19.690000000000001</v>
      </c>
      <c r="G1178" s="13">
        <f t="shared" si="59"/>
        <v>548.16999999999996</v>
      </c>
    </row>
    <row r="1179" spans="1:7">
      <c r="A1179" s="9" t="s">
        <v>1531</v>
      </c>
      <c r="B1179" s="9" t="s">
        <v>953</v>
      </c>
      <c r="C1179" t="s">
        <v>20</v>
      </c>
      <c r="D1179" t="s">
        <v>954</v>
      </c>
      <c r="E1179" s="18">
        <v>81.86</v>
      </c>
      <c r="F1179" s="2">
        <v>25.04</v>
      </c>
      <c r="G1179" s="13">
        <f t="shared" si="59"/>
        <v>2049.77</v>
      </c>
    </row>
    <row r="1181" spans="1:7" s="7" customFormat="1" ht="13.15">
      <c r="A1181" s="14" t="s">
        <v>1532</v>
      </c>
      <c r="B1181" s="14" t="s">
        <v>1533</v>
      </c>
      <c r="D1181" s="7" t="s">
        <v>827</v>
      </c>
      <c r="E1181" s="17"/>
      <c r="F1181" s="8"/>
      <c r="G1181" s="12">
        <f>SUM(G1183:G1186)</f>
        <v>40910.160000000003</v>
      </c>
    </row>
    <row r="1183" spans="1:7">
      <c r="A1183" s="9" t="s">
        <v>1534</v>
      </c>
      <c r="B1183" s="9" t="s">
        <v>958</v>
      </c>
      <c r="C1183" t="s">
        <v>696</v>
      </c>
      <c r="D1183" t="s">
        <v>959</v>
      </c>
      <c r="E1183" s="18">
        <v>8</v>
      </c>
      <c r="F1183" s="2">
        <v>1190.93</v>
      </c>
      <c r="G1183" s="13">
        <f>E1183*F1183</f>
        <v>9527.44</v>
      </c>
    </row>
    <row r="1184" spans="1:7">
      <c r="A1184" s="9" t="s">
        <v>1535</v>
      </c>
      <c r="B1184" s="9" t="s">
        <v>961</v>
      </c>
      <c r="C1184" t="s">
        <v>696</v>
      </c>
      <c r="D1184" t="s">
        <v>962</v>
      </c>
      <c r="E1184" s="18">
        <v>16</v>
      </c>
      <c r="F1184" s="2">
        <v>251.42</v>
      </c>
      <c r="G1184" s="13">
        <f>E1184*F1184</f>
        <v>4022.72</v>
      </c>
    </row>
    <row r="1185" spans="1:7">
      <c r="A1185" s="9" t="s">
        <v>1536</v>
      </c>
      <c r="B1185" s="9" t="s">
        <v>964</v>
      </c>
      <c r="C1185" t="s">
        <v>519</v>
      </c>
      <c r="D1185" t="s">
        <v>965</v>
      </c>
      <c r="E1185" s="18">
        <v>1296</v>
      </c>
      <c r="F1185" s="2">
        <v>4.83</v>
      </c>
      <c r="G1185" s="13">
        <f>E1185*F1185</f>
        <v>6259.68</v>
      </c>
    </row>
    <row r="1186" spans="1:7">
      <c r="A1186" s="9" t="s">
        <v>1537</v>
      </c>
      <c r="B1186" s="9" t="s">
        <v>967</v>
      </c>
      <c r="C1186" t="s">
        <v>696</v>
      </c>
      <c r="D1186" t="s">
        <v>968</v>
      </c>
      <c r="E1186" s="18">
        <v>48</v>
      </c>
      <c r="F1186" s="2">
        <v>439.59</v>
      </c>
      <c r="G1186" s="13">
        <f>E1186*F1186</f>
        <v>21100.32</v>
      </c>
    </row>
    <row r="1188" spans="1:7" s="7" customFormat="1" ht="13.15">
      <c r="A1188" s="14" t="s">
        <v>1538</v>
      </c>
      <c r="B1188" s="14" t="s">
        <v>1539</v>
      </c>
      <c r="D1188" s="7" t="s">
        <v>727</v>
      </c>
      <c r="E1188" s="17"/>
      <c r="F1188" s="8"/>
      <c r="G1188" s="12">
        <f>SUM(G1190:G1193)</f>
        <v>46008.25</v>
      </c>
    </row>
    <row r="1190" spans="1:7">
      <c r="A1190" s="9" t="s">
        <v>1540</v>
      </c>
      <c r="B1190" s="9" t="s">
        <v>729</v>
      </c>
      <c r="C1190" t="s">
        <v>696</v>
      </c>
      <c r="D1190" t="s">
        <v>730</v>
      </c>
      <c r="E1190" s="18">
        <v>96</v>
      </c>
      <c r="F1190" s="2">
        <v>74.2</v>
      </c>
      <c r="G1190" s="13">
        <f>E1190*F1190</f>
        <v>7123.2</v>
      </c>
    </row>
    <row r="1191" spans="1:7">
      <c r="A1191" s="9" t="s">
        <v>1541</v>
      </c>
      <c r="B1191" s="9" t="s">
        <v>732</v>
      </c>
      <c r="C1191" t="s">
        <v>20</v>
      </c>
      <c r="D1191" t="s">
        <v>733</v>
      </c>
      <c r="E1191" s="18">
        <v>1023.2</v>
      </c>
      <c r="F1191" s="2">
        <v>30.49</v>
      </c>
      <c r="G1191" s="13">
        <f>E1191*F1191</f>
        <v>31197.37</v>
      </c>
    </row>
    <row r="1192" spans="1:7">
      <c r="A1192" s="9" t="s">
        <v>1542</v>
      </c>
      <c r="B1192" s="9" t="s">
        <v>974</v>
      </c>
      <c r="C1192" t="s">
        <v>696</v>
      </c>
      <c r="D1192" t="s">
        <v>975</v>
      </c>
      <c r="E1192" s="18">
        <v>104</v>
      </c>
      <c r="F1192" s="2">
        <v>13.5</v>
      </c>
      <c r="G1192" s="13">
        <f>E1192*F1192</f>
        <v>1404</v>
      </c>
    </row>
    <row r="1193" spans="1:7">
      <c r="A1193" s="9" t="s">
        <v>1543</v>
      </c>
      <c r="B1193" s="9" t="s">
        <v>977</v>
      </c>
      <c r="C1193" t="s">
        <v>696</v>
      </c>
      <c r="D1193" t="s">
        <v>978</v>
      </c>
      <c r="E1193" s="18">
        <v>104</v>
      </c>
      <c r="F1193" s="2">
        <v>60.42</v>
      </c>
      <c r="G1193" s="13">
        <f>E1193*F1193</f>
        <v>6283.68</v>
      </c>
    </row>
    <row r="1195" spans="1:7" s="7" customFormat="1" ht="13.15">
      <c r="A1195" s="14" t="s">
        <v>1544</v>
      </c>
      <c r="B1195" s="14" t="s">
        <v>1545</v>
      </c>
      <c r="D1195" s="7" t="s">
        <v>736</v>
      </c>
      <c r="E1195" s="17"/>
      <c r="F1195" s="8"/>
      <c r="G1195" s="12">
        <f>SUM(G1197:G1213)</f>
        <v>954739.55</v>
      </c>
    </row>
    <row r="1197" spans="1:7">
      <c r="A1197" s="9" t="s">
        <v>1546</v>
      </c>
      <c r="B1197" s="9" t="s">
        <v>843</v>
      </c>
      <c r="C1197" t="s">
        <v>20</v>
      </c>
      <c r="D1197" t="s">
        <v>844</v>
      </c>
      <c r="E1197" s="18">
        <v>1023.2</v>
      </c>
      <c r="F1197" s="2">
        <v>12.9</v>
      </c>
      <c r="G1197" s="13">
        <f t="shared" ref="G1197:G1213" si="60">E1197*F1197</f>
        <v>13199.28</v>
      </c>
    </row>
    <row r="1198" spans="1:7">
      <c r="A1198" s="9" t="s">
        <v>1547</v>
      </c>
      <c r="B1198" s="9" t="s">
        <v>983</v>
      </c>
      <c r="C1198" t="s">
        <v>20</v>
      </c>
      <c r="D1198" t="s">
        <v>21</v>
      </c>
      <c r="E1198" s="18">
        <v>10</v>
      </c>
      <c r="F1198" s="2">
        <v>5.33</v>
      </c>
      <c r="G1198" s="13">
        <f t="shared" si="60"/>
        <v>53.3</v>
      </c>
    </row>
    <row r="1199" spans="1:7">
      <c r="A1199" s="9" t="s">
        <v>1548</v>
      </c>
      <c r="B1199" s="9" t="s">
        <v>985</v>
      </c>
      <c r="C1199" t="s">
        <v>20</v>
      </c>
      <c r="D1199" t="s">
        <v>986</v>
      </c>
      <c r="E1199" s="18">
        <v>10</v>
      </c>
      <c r="F1199" s="2">
        <v>47.24</v>
      </c>
      <c r="G1199" s="13">
        <f t="shared" si="60"/>
        <v>472.4</v>
      </c>
    </row>
    <row r="1200" spans="1:7">
      <c r="A1200" s="9" t="s">
        <v>1549</v>
      </c>
      <c r="B1200" s="9" t="s">
        <v>846</v>
      </c>
      <c r="C1200" t="s">
        <v>20</v>
      </c>
      <c r="D1200" t="s">
        <v>847</v>
      </c>
      <c r="E1200" s="18">
        <v>1023.2</v>
      </c>
      <c r="F1200" s="2">
        <v>126.92</v>
      </c>
      <c r="G1200" s="13">
        <f t="shared" si="60"/>
        <v>129864.54</v>
      </c>
    </row>
    <row r="1201" spans="1:7">
      <c r="A1201" s="9" t="s">
        <v>1550</v>
      </c>
      <c r="B1201" s="9" t="s">
        <v>989</v>
      </c>
      <c r="C1201" t="s">
        <v>20</v>
      </c>
      <c r="D1201" t="s">
        <v>990</v>
      </c>
      <c r="E1201" s="18">
        <v>1023.2</v>
      </c>
      <c r="F1201" s="2">
        <v>362.75</v>
      </c>
      <c r="G1201" s="13">
        <f t="shared" si="60"/>
        <v>371165.8</v>
      </c>
    </row>
    <row r="1202" spans="1:7">
      <c r="A1202" s="9" t="s">
        <v>1551</v>
      </c>
      <c r="B1202" s="9" t="s">
        <v>753</v>
      </c>
      <c r="C1202" t="s">
        <v>20</v>
      </c>
      <c r="D1202" t="s">
        <v>754</v>
      </c>
      <c r="E1202" s="18">
        <v>12</v>
      </c>
      <c r="F1202" s="2">
        <v>19.93</v>
      </c>
      <c r="G1202" s="13">
        <f t="shared" si="60"/>
        <v>239.16</v>
      </c>
    </row>
    <row r="1203" spans="1:7">
      <c r="A1203" s="9" t="s">
        <v>1552</v>
      </c>
      <c r="B1203" s="9" t="s">
        <v>993</v>
      </c>
      <c r="C1203" t="s">
        <v>24</v>
      </c>
      <c r="D1203" t="s">
        <v>994</v>
      </c>
      <c r="E1203" s="18">
        <v>5064.84</v>
      </c>
      <c r="F1203" s="2">
        <v>12.54</v>
      </c>
      <c r="G1203" s="13">
        <f t="shared" si="60"/>
        <v>63513.09</v>
      </c>
    </row>
    <row r="1204" spans="1:7">
      <c r="A1204" s="9" t="s">
        <v>1553</v>
      </c>
      <c r="B1204" s="9" t="s">
        <v>996</v>
      </c>
      <c r="C1204" t="s">
        <v>24</v>
      </c>
      <c r="D1204" t="s">
        <v>997</v>
      </c>
      <c r="E1204" s="18">
        <v>306.95999999999998</v>
      </c>
      <c r="F1204" s="2">
        <v>9.25</v>
      </c>
      <c r="G1204" s="13">
        <f t="shared" si="60"/>
        <v>2839.38</v>
      </c>
    </row>
    <row r="1205" spans="1:7">
      <c r="A1205" s="9" t="s">
        <v>1554</v>
      </c>
      <c r="B1205" s="9" t="s">
        <v>1002</v>
      </c>
      <c r="C1205" t="s">
        <v>20</v>
      </c>
      <c r="D1205" t="s">
        <v>1003</v>
      </c>
      <c r="E1205" s="18">
        <v>11.6</v>
      </c>
      <c r="F1205" s="2">
        <v>74.47</v>
      </c>
      <c r="G1205" s="13">
        <f t="shared" si="60"/>
        <v>863.85</v>
      </c>
    </row>
    <row r="1206" spans="1:7">
      <c r="A1206" s="9" t="s">
        <v>1555</v>
      </c>
      <c r="B1206" s="9" t="s">
        <v>999</v>
      </c>
      <c r="C1206" t="s">
        <v>20</v>
      </c>
      <c r="D1206" t="s">
        <v>1000</v>
      </c>
      <c r="E1206" s="18">
        <v>1023.2</v>
      </c>
      <c r="F1206" s="2">
        <v>12.46</v>
      </c>
      <c r="G1206" s="13">
        <f t="shared" si="60"/>
        <v>12749.07</v>
      </c>
    </row>
    <row r="1207" spans="1:7">
      <c r="A1207" s="9" t="s">
        <v>1556</v>
      </c>
      <c r="B1207" s="9" t="s">
        <v>1005</v>
      </c>
      <c r="C1207" t="s">
        <v>24</v>
      </c>
      <c r="D1207" t="s">
        <v>1006</v>
      </c>
      <c r="E1207" s="18">
        <v>5064.84</v>
      </c>
      <c r="F1207" s="2">
        <v>42.95</v>
      </c>
      <c r="G1207" s="13">
        <f t="shared" si="60"/>
        <v>217534.88</v>
      </c>
    </row>
    <row r="1208" spans="1:7">
      <c r="A1208" s="9" t="s">
        <v>1557</v>
      </c>
      <c r="B1208" s="9" t="s">
        <v>1011</v>
      </c>
      <c r="C1208" t="s">
        <v>20</v>
      </c>
      <c r="D1208" t="s">
        <v>1012</v>
      </c>
      <c r="E1208" s="18">
        <v>11.6</v>
      </c>
      <c r="F1208" s="2">
        <v>28.89</v>
      </c>
      <c r="G1208" s="13">
        <f t="shared" si="60"/>
        <v>335.12</v>
      </c>
    </row>
    <row r="1209" spans="1:7">
      <c r="A1209" s="9" t="s">
        <v>1558</v>
      </c>
      <c r="B1209" s="9" t="s">
        <v>1008</v>
      </c>
      <c r="C1209" t="s">
        <v>20</v>
      </c>
      <c r="D1209" t="s">
        <v>1009</v>
      </c>
      <c r="E1209" s="18">
        <v>511.6</v>
      </c>
      <c r="F1209" s="2">
        <v>26.37</v>
      </c>
      <c r="G1209" s="13">
        <f t="shared" si="60"/>
        <v>13490.89</v>
      </c>
    </row>
    <row r="1210" spans="1:7">
      <c r="A1210" s="9" t="s">
        <v>1559</v>
      </c>
      <c r="B1210" s="9" t="s">
        <v>1014</v>
      </c>
      <c r="C1210" t="s">
        <v>20</v>
      </c>
      <c r="D1210" t="s">
        <v>1015</v>
      </c>
      <c r="E1210" s="18">
        <v>511.6</v>
      </c>
      <c r="F1210" s="2">
        <v>26.99</v>
      </c>
      <c r="G1210" s="13">
        <f t="shared" si="60"/>
        <v>13808.08</v>
      </c>
    </row>
    <row r="1211" spans="1:7">
      <c r="A1211" s="9" t="s">
        <v>1560</v>
      </c>
      <c r="B1211" s="9" t="s">
        <v>1017</v>
      </c>
      <c r="C1211" t="s">
        <v>20</v>
      </c>
      <c r="D1211" t="s">
        <v>1018</v>
      </c>
      <c r="E1211" s="18">
        <v>511.6</v>
      </c>
      <c r="F1211" s="2">
        <v>90.82</v>
      </c>
      <c r="G1211" s="13">
        <f t="shared" si="60"/>
        <v>46463.51</v>
      </c>
    </row>
    <row r="1212" spans="1:7">
      <c r="A1212" s="9" t="s">
        <v>1561</v>
      </c>
      <c r="B1212" s="9" t="s">
        <v>1020</v>
      </c>
      <c r="C1212" t="s">
        <v>20</v>
      </c>
      <c r="D1212" t="s">
        <v>1021</v>
      </c>
      <c r="E1212" s="18">
        <v>511.6</v>
      </c>
      <c r="F1212" s="2">
        <v>114.81</v>
      </c>
      <c r="G1212" s="13">
        <f t="shared" si="60"/>
        <v>58736.800000000003</v>
      </c>
    </row>
    <row r="1213" spans="1:7">
      <c r="A1213" s="9" t="s">
        <v>1562</v>
      </c>
      <c r="B1213" s="9" t="s">
        <v>1023</v>
      </c>
      <c r="C1213" t="s">
        <v>24</v>
      </c>
      <c r="D1213" t="s">
        <v>1024</v>
      </c>
      <c r="E1213" s="18">
        <v>506.48</v>
      </c>
      <c r="F1213" s="2">
        <v>18.579999999999998</v>
      </c>
      <c r="G1213" s="13">
        <f t="shared" si="60"/>
        <v>9410.4</v>
      </c>
    </row>
    <row r="1215" spans="1:7" s="7" customFormat="1" ht="13.15">
      <c r="A1215" s="14" t="s">
        <v>1563</v>
      </c>
      <c r="B1215" s="14" t="s">
        <v>1564</v>
      </c>
      <c r="D1215" s="7" t="s">
        <v>795</v>
      </c>
      <c r="E1215" s="17"/>
      <c r="F1215" s="8"/>
      <c r="G1215" s="12">
        <f>SUM(G1217:G1227)</f>
        <v>481232.06</v>
      </c>
    </row>
    <row r="1217" spans="1:7">
      <c r="A1217" s="9" t="s">
        <v>1565</v>
      </c>
      <c r="B1217" s="9" t="s">
        <v>797</v>
      </c>
      <c r="C1217" t="s">
        <v>24</v>
      </c>
      <c r="D1217" t="s">
        <v>798</v>
      </c>
      <c r="E1217" s="18">
        <v>5934.56</v>
      </c>
      <c r="F1217" s="2">
        <v>55.96</v>
      </c>
      <c r="G1217" s="13">
        <f t="shared" ref="G1217:G1227" si="61">E1217*F1217</f>
        <v>332097.98</v>
      </c>
    </row>
    <row r="1218" spans="1:7">
      <c r="A1218" s="9" t="s">
        <v>1566</v>
      </c>
      <c r="B1218" s="9" t="s">
        <v>1029</v>
      </c>
      <c r="C1218" t="s">
        <v>24</v>
      </c>
      <c r="D1218" t="s">
        <v>1030</v>
      </c>
      <c r="E1218" s="18">
        <v>46.4</v>
      </c>
      <c r="F1218" s="2">
        <v>5.8</v>
      </c>
      <c r="G1218" s="13">
        <f t="shared" si="61"/>
        <v>269.12</v>
      </c>
    </row>
    <row r="1219" spans="1:7">
      <c r="A1219" s="9" t="s">
        <v>1567</v>
      </c>
      <c r="B1219" s="9" t="s">
        <v>1032</v>
      </c>
      <c r="C1219" t="s">
        <v>696</v>
      </c>
      <c r="D1219" t="s">
        <v>1033</v>
      </c>
      <c r="E1219" s="18">
        <v>22</v>
      </c>
      <c r="F1219" s="2">
        <v>1662.69</v>
      </c>
      <c r="G1219" s="13">
        <f t="shared" si="61"/>
        <v>36579.18</v>
      </c>
    </row>
    <row r="1220" spans="1:7">
      <c r="A1220" s="9" t="s">
        <v>1568</v>
      </c>
      <c r="B1220" s="9" t="s">
        <v>1035</v>
      </c>
      <c r="C1220" t="s">
        <v>696</v>
      </c>
      <c r="D1220" t="s">
        <v>1036</v>
      </c>
      <c r="E1220" s="18">
        <v>152</v>
      </c>
      <c r="F1220" s="2">
        <v>337.64</v>
      </c>
      <c r="G1220" s="13">
        <f t="shared" si="61"/>
        <v>51321.279999999999</v>
      </c>
    </row>
    <row r="1221" spans="1:7">
      <c r="A1221" s="9" t="s">
        <v>1569</v>
      </c>
      <c r="B1221" s="9" t="s">
        <v>1038</v>
      </c>
      <c r="C1221" t="s">
        <v>696</v>
      </c>
      <c r="D1221" t="s">
        <v>1039</v>
      </c>
      <c r="E1221" s="18">
        <v>102</v>
      </c>
      <c r="F1221" s="2">
        <v>163.55000000000001</v>
      </c>
      <c r="G1221" s="13">
        <f t="shared" si="61"/>
        <v>16682.099999999999</v>
      </c>
    </row>
    <row r="1222" spans="1:7">
      <c r="A1222" s="9" t="s">
        <v>1570</v>
      </c>
      <c r="B1222" s="9" t="s">
        <v>1041</v>
      </c>
      <c r="C1222" t="s">
        <v>696</v>
      </c>
      <c r="D1222" t="s">
        <v>1042</v>
      </c>
      <c r="E1222" s="18">
        <v>24</v>
      </c>
      <c r="F1222" s="2">
        <v>359.17</v>
      </c>
      <c r="G1222" s="13">
        <f t="shared" si="61"/>
        <v>8620.08</v>
      </c>
    </row>
    <row r="1223" spans="1:7">
      <c r="A1223" s="9" t="s">
        <v>1571</v>
      </c>
      <c r="B1223" s="9" t="s">
        <v>1050</v>
      </c>
      <c r="C1223" t="s">
        <v>1051</v>
      </c>
      <c r="D1223" t="s">
        <v>1052</v>
      </c>
      <c r="E1223" s="18">
        <v>2</v>
      </c>
      <c r="F1223" s="2">
        <v>105.3</v>
      </c>
      <c r="G1223" s="13">
        <f t="shared" si="61"/>
        <v>210.6</v>
      </c>
    </row>
    <row r="1224" spans="1:7">
      <c r="A1224" s="9" t="s">
        <v>1572</v>
      </c>
      <c r="B1224" s="9" t="s">
        <v>1044</v>
      </c>
      <c r="C1224" t="s">
        <v>696</v>
      </c>
      <c r="D1224" t="s">
        <v>1045</v>
      </c>
      <c r="E1224" s="18">
        <v>88</v>
      </c>
      <c r="F1224" s="2">
        <v>118.79</v>
      </c>
      <c r="G1224" s="13">
        <f t="shared" si="61"/>
        <v>10453.52</v>
      </c>
    </row>
    <row r="1225" spans="1:7">
      <c r="A1225" s="9" t="s">
        <v>1573</v>
      </c>
      <c r="B1225" s="9" t="s">
        <v>1047</v>
      </c>
      <c r="C1225" t="s">
        <v>696</v>
      </c>
      <c r="D1225" t="s">
        <v>1048</v>
      </c>
      <c r="E1225" s="18">
        <v>2</v>
      </c>
      <c r="F1225" s="2">
        <v>1333.46</v>
      </c>
      <c r="G1225" s="13">
        <f t="shared" si="61"/>
        <v>2666.92</v>
      </c>
    </row>
    <row r="1226" spans="1:7">
      <c r="A1226" s="9" t="s">
        <v>1574</v>
      </c>
      <c r="B1226" s="9" t="s">
        <v>1054</v>
      </c>
      <c r="C1226" t="s">
        <v>696</v>
      </c>
      <c r="D1226" t="s">
        <v>1055</v>
      </c>
      <c r="E1226" s="18">
        <v>64</v>
      </c>
      <c r="F1226" s="2">
        <v>93.3</v>
      </c>
      <c r="G1226" s="13">
        <f t="shared" si="61"/>
        <v>5971.2</v>
      </c>
    </row>
    <row r="1227" spans="1:7">
      <c r="A1227" s="9" t="s">
        <v>1575</v>
      </c>
      <c r="B1227" s="9" t="s">
        <v>1057</v>
      </c>
      <c r="C1227" t="s">
        <v>696</v>
      </c>
      <c r="D1227" t="s">
        <v>1058</v>
      </c>
      <c r="E1227" s="18">
        <v>44</v>
      </c>
      <c r="F1227" s="2">
        <v>371.82</v>
      </c>
      <c r="G1227" s="13">
        <f t="shared" si="61"/>
        <v>16360.08</v>
      </c>
    </row>
    <row r="1229" spans="1:7" s="7" customFormat="1" ht="13.15">
      <c r="A1229" s="14" t="s">
        <v>1576</v>
      </c>
      <c r="B1229" s="14" t="s">
        <v>1577</v>
      </c>
      <c r="D1229" s="7" t="s">
        <v>1061</v>
      </c>
      <c r="E1229" s="17"/>
      <c r="F1229" s="8"/>
      <c r="G1229" s="12">
        <f>SUM(G1231:G1248)</f>
        <v>366985.58</v>
      </c>
    </row>
    <row r="1231" spans="1:7">
      <c r="A1231" s="9" t="s">
        <v>1578</v>
      </c>
      <c r="B1231" s="9" t="s">
        <v>1063</v>
      </c>
      <c r="C1231" t="s">
        <v>20</v>
      </c>
      <c r="D1231" t="s">
        <v>1064</v>
      </c>
      <c r="E1231" s="18">
        <v>1062</v>
      </c>
      <c r="F1231" s="2">
        <v>23.16</v>
      </c>
      <c r="G1231" s="13">
        <f t="shared" ref="G1231:G1248" si="62">E1231*F1231</f>
        <v>24595.919999999998</v>
      </c>
    </row>
    <row r="1232" spans="1:7">
      <c r="A1232" s="9" t="s">
        <v>1579</v>
      </c>
      <c r="B1232" s="9" t="s">
        <v>1066</v>
      </c>
      <c r="C1232" t="s">
        <v>470</v>
      </c>
      <c r="D1232" t="s">
        <v>1067</v>
      </c>
      <c r="E1232" s="18">
        <v>2</v>
      </c>
      <c r="F1232" s="2">
        <v>1036.1400000000001</v>
      </c>
      <c r="G1232" s="13">
        <f t="shared" si="62"/>
        <v>2072.2800000000002</v>
      </c>
    </row>
    <row r="1233" spans="1:7">
      <c r="A1233" s="9" t="s">
        <v>1580</v>
      </c>
      <c r="B1233" s="9" t="s">
        <v>1069</v>
      </c>
      <c r="C1233" t="s">
        <v>59</v>
      </c>
      <c r="D1233" t="s">
        <v>1070</v>
      </c>
      <c r="E1233" s="18">
        <v>2868.28</v>
      </c>
      <c r="F1233" s="2">
        <v>59.1</v>
      </c>
      <c r="G1233" s="13">
        <f t="shared" si="62"/>
        <v>169515.35</v>
      </c>
    </row>
    <row r="1234" spans="1:7">
      <c r="A1234" s="9" t="s">
        <v>1581</v>
      </c>
      <c r="B1234" s="9" t="s">
        <v>1072</v>
      </c>
      <c r="C1234" t="s">
        <v>470</v>
      </c>
      <c r="D1234" t="s">
        <v>1073</v>
      </c>
      <c r="E1234" s="18">
        <v>1844</v>
      </c>
      <c r="F1234" s="2">
        <v>6.64</v>
      </c>
      <c r="G1234" s="13">
        <f t="shared" si="62"/>
        <v>12244.16</v>
      </c>
    </row>
    <row r="1235" spans="1:7">
      <c r="A1235" s="9" t="s">
        <v>1582</v>
      </c>
      <c r="B1235" s="9" t="s">
        <v>1075</v>
      </c>
      <c r="C1235" t="s">
        <v>20</v>
      </c>
      <c r="D1235" t="s">
        <v>1076</v>
      </c>
      <c r="E1235" s="18">
        <v>2124</v>
      </c>
      <c r="F1235" s="2">
        <v>21.49</v>
      </c>
      <c r="G1235" s="13">
        <f t="shared" si="62"/>
        <v>45644.76</v>
      </c>
    </row>
    <row r="1236" spans="1:7">
      <c r="A1236" s="9" t="s">
        <v>1583</v>
      </c>
      <c r="B1236" s="9" t="s">
        <v>1078</v>
      </c>
      <c r="C1236" t="s">
        <v>20</v>
      </c>
      <c r="D1236" t="s">
        <v>1079</v>
      </c>
      <c r="E1236" s="18">
        <v>1062</v>
      </c>
      <c r="F1236" s="2">
        <v>4.8099999999999996</v>
      </c>
      <c r="G1236" s="13">
        <f t="shared" si="62"/>
        <v>5108.22</v>
      </c>
    </row>
    <row r="1237" spans="1:7">
      <c r="A1237" s="9" t="s">
        <v>1584</v>
      </c>
      <c r="B1237" s="9" t="s">
        <v>1081</v>
      </c>
      <c r="C1237" t="s">
        <v>470</v>
      </c>
      <c r="D1237" t="s">
        <v>1082</v>
      </c>
      <c r="E1237" s="18">
        <v>2</v>
      </c>
      <c r="F1237" s="2">
        <v>7482.19</v>
      </c>
      <c r="G1237" s="13">
        <f t="shared" si="62"/>
        <v>14964.38</v>
      </c>
    </row>
    <row r="1238" spans="1:7">
      <c r="A1238" s="9" t="s">
        <v>1585</v>
      </c>
      <c r="B1238" s="9" t="s">
        <v>1084</v>
      </c>
      <c r="C1238" t="s">
        <v>470</v>
      </c>
      <c r="D1238" t="s">
        <v>1085</v>
      </c>
      <c r="E1238" s="18">
        <v>2</v>
      </c>
      <c r="F1238" s="2">
        <v>10959.5</v>
      </c>
      <c r="G1238" s="13">
        <f t="shared" si="62"/>
        <v>21919</v>
      </c>
    </row>
    <row r="1239" spans="1:7">
      <c r="A1239" s="9" t="s">
        <v>1586</v>
      </c>
      <c r="B1239" s="9" t="s">
        <v>1087</v>
      </c>
      <c r="C1239" t="s">
        <v>470</v>
      </c>
      <c r="D1239" t="s">
        <v>1088</v>
      </c>
      <c r="E1239" s="18">
        <v>16</v>
      </c>
      <c r="F1239" s="2">
        <v>348.67</v>
      </c>
      <c r="G1239" s="13">
        <f t="shared" si="62"/>
        <v>5578.72</v>
      </c>
    </row>
    <row r="1240" spans="1:7">
      <c r="A1240" s="9" t="s">
        <v>1587</v>
      </c>
      <c r="B1240" s="9" t="s">
        <v>1090</v>
      </c>
      <c r="C1240" t="s">
        <v>20</v>
      </c>
      <c r="D1240" t="s">
        <v>1091</v>
      </c>
      <c r="E1240" s="18">
        <v>1062</v>
      </c>
      <c r="F1240" s="2">
        <v>1.39</v>
      </c>
      <c r="G1240" s="13">
        <f t="shared" si="62"/>
        <v>1476.18</v>
      </c>
    </row>
    <row r="1241" spans="1:7">
      <c r="A1241" s="9" t="s">
        <v>1588</v>
      </c>
      <c r="B1241" s="9" t="s">
        <v>1093</v>
      </c>
      <c r="C1241" t="s">
        <v>20</v>
      </c>
      <c r="D1241" t="s">
        <v>1094</v>
      </c>
      <c r="E1241" s="18">
        <v>1062</v>
      </c>
      <c r="F1241" s="2">
        <v>3.7</v>
      </c>
      <c r="G1241" s="13">
        <f t="shared" si="62"/>
        <v>3929.4</v>
      </c>
    </row>
    <row r="1242" spans="1:7">
      <c r="A1242" s="9" t="s">
        <v>1589</v>
      </c>
      <c r="B1242" s="9" t="s">
        <v>785</v>
      </c>
      <c r="C1242" t="s">
        <v>470</v>
      </c>
      <c r="D1242" t="s">
        <v>786</v>
      </c>
      <c r="E1242" s="18">
        <v>1</v>
      </c>
      <c r="F1242" s="2">
        <v>3324.33</v>
      </c>
      <c r="G1242" s="13">
        <f t="shared" si="62"/>
        <v>3324.33</v>
      </c>
    </row>
    <row r="1243" spans="1:7">
      <c r="A1243" s="9" t="s">
        <v>1590</v>
      </c>
      <c r="B1243" s="9" t="s">
        <v>788</v>
      </c>
      <c r="C1243" t="s">
        <v>470</v>
      </c>
      <c r="D1243" t="s">
        <v>789</v>
      </c>
      <c r="E1243" s="18">
        <v>1</v>
      </c>
      <c r="F1243" s="2">
        <v>1414.96</v>
      </c>
      <c r="G1243" s="13">
        <f t="shared" si="62"/>
        <v>1414.96</v>
      </c>
    </row>
    <row r="1244" spans="1:7">
      <c r="A1244" s="9" t="s">
        <v>1591</v>
      </c>
      <c r="B1244" s="9" t="s">
        <v>1096</v>
      </c>
      <c r="C1244" t="s">
        <v>470</v>
      </c>
      <c r="D1244" t="s">
        <v>1097</v>
      </c>
      <c r="E1244" s="18">
        <v>1</v>
      </c>
      <c r="F1244" s="2">
        <v>1330.26</v>
      </c>
      <c r="G1244" s="13">
        <f t="shared" si="62"/>
        <v>1330.26</v>
      </c>
    </row>
    <row r="1245" spans="1:7">
      <c r="A1245" s="9" t="s">
        <v>1592</v>
      </c>
      <c r="B1245" s="9" t="s">
        <v>1101</v>
      </c>
      <c r="C1245" t="s">
        <v>470</v>
      </c>
      <c r="D1245" t="s">
        <v>1102</v>
      </c>
      <c r="E1245" s="18">
        <v>1</v>
      </c>
      <c r="F1245" s="2">
        <v>7801.46</v>
      </c>
      <c r="G1245" s="13">
        <f t="shared" si="62"/>
        <v>7801.46</v>
      </c>
    </row>
    <row r="1246" spans="1:7">
      <c r="A1246" s="9" t="s">
        <v>1593</v>
      </c>
      <c r="B1246" s="9" t="s">
        <v>1104</v>
      </c>
      <c r="C1246" t="s">
        <v>1105</v>
      </c>
      <c r="D1246" t="s">
        <v>1106</v>
      </c>
      <c r="E1246" s="18">
        <v>1.06</v>
      </c>
      <c r="F1246" s="2">
        <v>16500</v>
      </c>
      <c r="G1246" s="13">
        <f t="shared" si="62"/>
        <v>17490</v>
      </c>
    </row>
    <row r="1247" spans="1:7">
      <c r="A1247" s="9" t="s">
        <v>1594</v>
      </c>
      <c r="B1247" s="9" t="s">
        <v>1108</v>
      </c>
      <c r="C1247" t="s">
        <v>1105</v>
      </c>
      <c r="D1247" t="s">
        <v>1109</v>
      </c>
      <c r="E1247" s="18">
        <v>1.06</v>
      </c>
      <c r="F1247" s="2">
        <v>833.68</v>
      </c>
      <c r="G1247" s="13">
        <f t="shared" si="62"/>
        <v>883.7</v>
      </c>
    </row>
    <row r="1248" spans="1:7">
      <c r="A1248" s="9" t="s">
        <v>1595</v>
      </c>
      <c r="B1248" s="9" t="s">
        <v>1111</v>
      </c>
      <c r="C1248" t="s">
        <v>470</v>
      </c>
      <c r="D1248" t="s">
        <v>1112</v>
      </c>
      <c r="E1248" s="18">
        <v>1</v>
      </c>
      <c r="F1248" s="2">
        <v>27692.5</v>
      </c>
      <c r="G1248" s="13">
        <f t="shared" si="62"/>
        <v>27692.5</v>
      </c>
    </row>
    <row r="1250" spans="1:7" s="7" customFormat="1" ht="13.15">
      <c r="A1250" s="14" t="s">
        <v>1596</v>
      </c>
      <c r="B1250" s="14" t="s">
        <v>1597</v>
      </c>
      <c r="D1250" s="7" t="s">
        <v>1598</v>
      </c>
      <c r="E1250" s="17"/>
      <c r="F1250" s="8"/>
      <c r="G1250" s="12">
        <f>G1252+G1258+G1270+G1277+G1283+G1304+G1318</f>
        <v>1307475.0900000001</v>
      </c>
    </row>
    <row r="1252" spans="1:7" s="7" customFormat="1" ht="13.15">
      <c r="A1252" s="14" t="s">
        <v>1599</v>
      </c>
      <c r="B1252" s="14" t="s">
        <v>1600</v>
      </c>
      <c r="D1252" s="7" t="s">
        <v>687</v>
      </c>
      <c r="E1252" s="17"/>
      <c r="F1252" s="8"/>
      <c r="G1252" s="12">
        <f>SUM(G1254:G1256)</f>
        <v>105131.22</v>
      </c>
    </row>
    <row r="1254" spans="1:7">
      <c r="A1254" s="9" t="s">
        <v>1601</v>
      </c>
      <c r="B1254" s="9" t="s">
        <v>689</v>
      </c>
      <c r="C1254" t="s">
        <v>24</v>
      </c>
      <c r="D1254" t="s">
        <v>690</v>
      </c>
      <c r="E1254" s="18">
        <v>6196.05</v>
      </c>
      <c r="F1254" s="2">
        <v>10.47</v>
      </c>
      <c r="G1254" s="13">
        <f>E1254*F1254</f>
        <v>64872.639999999999</v>
      </c>
    </row>
    <row r="1255" spans="1:7">
      <c r="A1255" s="9" t="s">
        <v>1602</v>
      </c>
      <c r="B1255" s="9" t="s">
        <v>692</v>
      </c>
      <c r="C1255" t="s">
        <v>24</v>
      </c>
      <c r="D1255" t="s">
        <v>693</v>
      </c>
      <c r="E1255" s="18">
        <v>198.51</v>
      </c>
      <c r="F1255" s="2">
        <v>44.65</v>
      </c>
      <c r="G1255" s="13">
        <f>E1255*F1255</f>
        <v>8863.4699999999993</v>
      </c>
    </row>
    <row r="1256" spans="1:7">
      <c r="A1256" s="9" t="s">
        <v>1603</v>
      </c>
      <c r="B1256" s="9" t="s">
        <v>938</v>
      </c>
      <c r="C1256" t="s">
        <v>24</v>
      </c>
      <c r="D1256" t="s">
        <v>939</v>
      </c>
      <c r="E1256" s="18">
        <v>150.66999999999999</v>
      </c>
      <c r="F1256" s="2">
        <v>208.37</v>
      </c>
      <c r="G1256" s="13">
        <f>E1256*F1256</f>
        <v>31395.11</v>
      </c>
    </row>
    <row r="1258" spans="1:7" s="7" customFormat="1" ht="13.15">
      <c r="A1258" s="14" t="s">
        <v>1604</v>
      </c>
      <c r="B1258" s="14" t="s">
        <v>1605</v>
      </c>
      <c r="D1258" s="7" t="s">
        <v>703</v>
      </c>
      <c r="E1258" s="17"/>
      <c r="F1258" s="8"/>
      <c r="G1258" s="12">
        <f>SUM(G1260:G1268)</f>
        <v>148687</v>
      </c>
    </row>
    <row r="1260" spans="1:7">
      <c r="A1260" s="9" t="s">
        <v>1606</v>
      </c>
      <c r="B1260" s="9" t="s">
        <v>705</v>
      </c>
      <c r="C1260" t="s">
        <v>24</v>
      </c>
      <c r="D1260" t="s">
        <v>706</v>
      </c>
      <c r="E1260" s="18">
        <v>198.51</v>
      </c>
      <c r="F1260" s="2">
        <v>47.73</v>
      </c>
      <c r="G1260" s="13">
        <f t="shared" ref="G1260:G1268" si="63">E1260*F1260</f>
        <v>9474.8799999999992</v>
      </c>
    </row>
    <row r="1261" spans="1:7">
      <c r="A1261" s="9" t="s">
        <v>1607</v>
      </c>
      <c r="B1261" s="9" t="s">
        <v>708</v>
      </c>
      <c r="C1261" t="s">
        <v>24</v>
      </c>
      <c r="D1261" t="s">
        <v>709</v>
      </c>
      <c r="E1261" s="18">
        <v>198.51</v>
      </c>
      <c r="F1261" s="2">
        <v>43.15</v>
      </c>
      <c r="G1261" s="13">
        <f t="shared" si="63"/>
        <v>8565.7099999999991</v>
      </c>
    </row>
    <row r="1262" spans="1:7">
      <c r="A1262" s="9" t="s">
        <v>1608</v>
      </c>
      <c r="B1262" s="9" t="s">
        <v>711</v>
      </c>
      <c r="C1262" t="s">
        <v>20</v>
      </c>
      <c r="D1262" t="s">
        <v>712</v>
      </c>
      <c r="E1262" s="18">
        <v>1416.94</v>
      </c>
      <c r="F1262" s="2">
        <v>11.68</v>
      </c>
      <c r="G1262" s="13">
        <f t="shared" si="63"/>
        <v>16549.86</v>
      </c>
    </row>
    <row r="1263" spans="1:7">
      <c r="A1263" s="9" t="s">
        <v>1609</v>
      </c>
      <c r="B1263" s="9" t="s">
        <v>714</v>
      </c>
      <c r="C1263" t="s">
        <v>696</v>
      </c>
      <c r="D1263" t="s">
        <v>715</v>
      </c>
      <c r="E1263" s="18">
        <v>954</v>
      </c>
      <c r="F1263" s="2">
        <v>15.83</v>
      </c>
      <c r="G1263" s="13">
        <f t="shared" si="63"/>
        <v>15101.82</v>
      </c>
    </row>
    <row r="1264" spans="1:7">
      <c r="A1264" s="9" t="s">
        <v>1610</v>
      </c>
      <c r="B1264" s="9" t="s">
        <v>717</v>
      </c>
      <c r="C1264" t="s">
        <v>20</v>
      </c>
      <c r="D1264" t="s">
        <v>718</v>
      </c>
      <c r="E1264" s="18">
        <v>285.73</v>
      </c>
      <c r="F1264" s="2">
        <v>31.13</v>
      </c>
      <c r="G1264" s="13">
        <f t="shared" si="63"/>
        <v>8894.77</v>
      </c>
    </row>
    <row r="1265" spans="1:7">
      <c r="A1265" s="9" t="s">
        <v>1611</v>
      </c>
      <c r="B1265" s="9" t="s">
        <v>720</v>
      </c>
      <c r="C1265" t="s">
        <v>24</v>
      </c>
      <c r="D1265" t="s">
        <v>721</v>
      </c>
      <c r="E1265" s="18">
        <v>1834.24</v>
      </c>
      <c r="F1265" s="2">
        <v>17.57</v>
      </c>
      <c r="G1265" s="13">
        <f t="shared" si="63"/>
        <v>32227.599999999999</v>
      </c>
    </row>
    <row r="1266" spans="1:7">
      <c r="A1266" s="9" t="s">
        <v>1612</v>
      </c>
      <c r="B1266" s="9" t="s">
        <v>723</v>
      </c>
      <c r="C1266" t="s">
        <v>24</v>
      </c>
      <c r="D1266" t="s">
        <v>724</v>
      </c>
      <c r="E1266" s="18">
        <v>5326.62</v>
      </c>
      <c r="F1266" s="2">
        <v>10.7</v>
      </c>
      <c r="G1266" s="13">
        <f t="shared" si="63"/>
        <v>56994.83</v>
      </c>
    </row>
    <row r="1267" spans="1:7">
      <c r="A1267" s="9" t="s">
        <v>1613</v>
      </c>
      <c r="B1267" s="9" t="s">
        <v>950</v>
      </c>
      <c r="C1267" t="s">
        <v>20</v>
      </c>
      <c r="D1267" t="s">
        <v>951</v>
      </c>
      <c r="E1267" s="18">
        <v>8.1199999999999992</v>
      </c>
      <c r="F1267" s="2">
        <v>19.690000000000001</v>
      </c>
      <c r="G1267" s="13">
        <f t="shared" si="63"/>
        <v>159.88</v>
      </c>
    </row>
    <row r="1268" spans="1:7">
      <c r="A1268" s="9" t="s">
        <v>1614</v>
      </c>
      <c r="B1268" s="9" t="s">
        <v>953</v>
      </c>
      <c r="C1268" t="s">
        <v>20</v>
      </c>
      <c r="D1268" t="s">
        <v>954</v>
      </c>
      <c r="E1268" s="18">
        <v>28.66</v>
      </c>
      <c r="F1268" s="2">
        <v>25.04</v>
      </c>
      <c r="G1268" s="13">
        <f t="shared" si="63"/>
        <v>717.65</v>
      </c>
    </row>
    <row r="1270" spans="1:7" s="7" customFormat="1" ht="13.15">
      <c r="A1270" s="14" t="s">
        <v>1615</v>
      </c>
      <c r="B1270" s="14" t="s">
        <v>1616</v>
      </c>
      <c r="D1270" s="7" t="s">
        <v>827</v>
      </c>
      <c r="E1270" s="17"/>
      <c r="F1270" s="8"/>
      <c r="G1270" s="12">
        <f>SUM(G1272:G1275)</f>
        <v>30449.11</v>
      </c>
    </row>
    <row r="1272" spans="1:7">
      <c r="A1272" s="9" t="s">
        <v>1617</v>
      </c>
      <c r="B1272" s="9" t="s">
        <v>958</v>
      </c>
      <c r="C1272" t="s">
        <v>696</v>
      </c>
      <c r="D1272" t="s">
        <v>959</v>
      </c>
      <c r="E1272" s="18">
        <v>8</v>
      </c>
      <c r="F1272" s="2">
        <v>1190.93</v>
      </c>
      <c r="G1272" s="13">
        <f>E1272*F1272</f>
        <v>9527.44</v>
      </c>
    </row>
    <row r="1273" spans="1:7">
      <c r="A1273" s="9" t="s">
        <v>1618</v>
      </c>
      <c r="B1273" s="9" t="s">
        <v>961</v>
      </c>
      <c r="C1273" t="s">
        <v>696</v>
      </c>
      <c r="D1273" t="s">
        <v>962</v>
      </c>
      <c r="E1273" s="18">
        <v>16</v>
      </c>
      <c r="F1273" s="2">
        <v>251.42</v>
      </c>
      <c r="G1273" s="13">
        <f>E1273*F1273</f>
        <v>4022.72</v>
      </c>
    </row>
    <row r="1274" spans="1:7">
      <c r="A1274" s="9" t="s">
        <v>1619</v>
      </c>
      <c r="B1274" s="9" t="s">
        <v>964</v>
      </c>
      <c r="C1274" t="s">
        <v>519</v>
      </c>
      <c r="D1274" t="s">
        <v>965</v>
      </c>
      <c r="E1274" s="18">
        <v>950.4</v>
      </c>
      <c r="F1274" s="2">
        <v>4.83</v>
      </c>
      <c r="G1274" s="13">
        <f>E1274*F1274</f>
        <v>4590.43</v>
      </c>
    </row>
    <row r="1275" spans="1:7">
      <c r="A1275" s="9" t="s">
        <v>1620</v>
      </c>
      <c r="B1275" s="9" t="s">
        <v>967</v>
      </c>
      <c r="C1275" t="s">
        <v>696</v>
      </c>
      <c r="D1275" t="s">
        <v>968</v>
      </c>
      <c r="E1275" s="18">
        <v>28</v>
      </c>
      <c r="F1275" s="2">
        <v>439.59</v>
      </c>
      <c r="G1275" s="13">
        <f>E1275*F1275</f>
        <v>12308.52</v>
      </c>
    </row>
    <row r="1277" spans="1:7" s="7" customFormat="1" ht="13.15">
      <c r="A1277" s="14" t="s">
        <v>1621</v>
      </c>
      <c r="B1277" s="14" t="s">
        <v>1622</v>
      </c>
      <c r="D1277" s="7" t="s">
        <v>727</v>
      </c>
      <c r="E1277" s="17"/>
      <c r="F1277" s="8"/>
      <c r="G1277" s="12">
        <f>SUM(G1279:G1281)</f>
        <v>11826.08</v>
      </c>
    </row>
    <row r="1279" spans="1:7">
      <c r="A1279" s="9" t="s">
        <v>1623</v>
      </c>
      <c r="B1279" s="9" t="s">
        <v>729</v>
      </c>
      <c r="C1279" t="s">
        <v>696</v>
      </c>
      <c r="D1279" t="s">
        <v>730</v>
      </c>
      <c r="E1279" s="18">
        <v>56</v>
      </c>
      <c r="F1279" s="2">
        <v>74.2</v>
      </c>
      <c r="G1279" s="13">
        <f>E1279*F1279</f>
        <v>4155.2</v>
      </c>
    </row>
    <row r="1280" spans="1:7">
      <c r="A1280" s="9" t="s">
        <v>1624</v>
      </c>
      <c r="B1280" s="9" t="s">
        <v>974</v>
      </c>
      <c r="C1280" t="s">
        <v>696</v>
      </c>
      <c r="D1280" t="s">
        <v>975</v>
      </c>
      <c r="E1280" s="18">
        <v>58</v>
      </c>
      <c r="F1280" s="2">
        <v>13.5</v>
      </c>
      <c r="G1280" s="13">
        <f>E1280*F1280</f>
        <v>783</v>
      </c>
    </row>
    <row r="1281" spans="1:7">
      <c r="A1281" s="9" t="s">
        <v>1625</v>
      </c>
      <c r="B1281" s="9" t="s">
        <v>977</v>
      </c>
      <c r="C1281" t="s">
        <v>696</v>
      </c>
      <c r="D1281" t="s">
        <v>978</v>
      </c>
      <c r="E1281" s="18">
        <v>114</v>
      </c>
      <c r="F1281" s="2">
        <v>60.42</v>
      </c>
      <c r="G1281" s="13">
        <f>E1281*F1281</f>
        <v>6887.88</v>
      </c>
    </row>
    <row r="1283" spans="1:7" s="7" customFormat="1" ht="13.15">
      <c r="A1283" s="14" t="s">
        <v>1626</v>
      </c>
      <c r="B1283" s="14" t="s">
        <v>1627</v>
      </c>
      <c r="D1283" s="7" t="s">
        <v>736</v>
      </c>
      <c r="E1283" s="17"/>
      <c r="F1283" s="8"/>
      <c r="G1283" s="12">
        <f>SUM(G1285:G1302)</f>
        <v>489240.25</v>
      </c>
    </row>
    <row r="1285" spans="1:7">
      <c r="A1285" s="9" t="s">
        <v>1628</v>
      </c>
      <c r="B1285" s="9" t="s">
        <v>983</v>
      </c>
      <c r="C1285" t="s">
        <v>20</v>
      </c>
      <c r="D1285" t="s">
        <v>21</v>
      </c>
      <c r="E1285" s="18">
        <v>10</v>
      </c>
      <c r="F1285" s="2">
        <v>5.33</v>
      </c>
      <c r="G1285" s="13">
        <f t="shared" ref="G1285:G1302" si="64">E1285*F1285</f>
        <v>53.3</v>
      </c>
    </row>
    <row r="1286" spans="1:7">
      <c r="A1286" s="9" t="s">
        <v>1629</v>
      </c>
      <c r="B1286" s="9" t="s">
        <v>985</v>
      </c>
      <c r="C1286" t="s">
        <v>20</v>
      </c>
      <c r="D1286" t="s">
        <v>986</v>
      </c>
      <c r="E1286" s="18">
        <v>10</v>
      </c>
      <c r="F1286" s="2">
        <v>47.24</v>
      </c>
      <c r="G1286" s="13">
        <f t="shared" si="64"/>
        <v>472.4</v>
      </c>
    </row>
    <row r="1287" spans="1:7">
      <c r="A1287" s="9" t="s">
        <v>1630</v>
      </c>
      <c r="B1287" s="9" t="s">
        <v>769</v>
      </c>
      <c r="C1287" t="s">
        <v>20</v>
      </c>
      <c r="D1287" t="s">
        <v>770</v>
      </c>
      <c r="E1287" s="18">
        <v>57.32</v>
      </c>
      <c r="F1287" s="2">
        <v>23.45</v>
      </c>
      <c r="G1287" s="13">
        <f t="shared" si="64"/>
        <v>1344.15</v>
      </c>
    </row>
    <row r="1288" spans="1:7">
      <c r="A1288" s="9" t="s">
        <v>1631</v>
      </c>
      <c r="B1288" s="9" t="s">
        <v>766</v>
      </c>
      <c r="C1288" t="s">
        <v>20</v>
      </c>
      <c r="D1288" t="s">
        <v>767</v>
      </c>
      <c r="E1288" s="18">
        <v>28.66</v>
      </c>
      <c r="F1288" s="2">
        <v>25.02</v>
      </c>
      <c r="G1288" s="13">
        <f t="shared" si="64"/>
        <v>717.07</v>
      </c>
    </row>
    <row r="1289" spans="1:7">
      <c r="A1289" s="9" t="s">
        <v>1632</v>
      </c>
      <c r="B1289" s="9" t="s">
        <v>989</v>
      </c>
      <c r="C1289" t="s">
        <v>20</v>
      </c>
      <c r="D1289" t="s">
        <v>990</v>
      </c>
      <c r="E1289" s="18">
        <v>573.20000000000005</v>
      </c>
      <c r="F1289" s="2">
        <v>362.75</v>
      </c>
      <c r="G1289" s="13">
        <f t="shared" si="64"/>
        <v>207928.3</v>
      </c>
    </row>
    <row r="1290" spans="1:7">
      <c r="A1290" s="9" t="s">
        <v>1633</v>
      </c>
      <c r="B1290" s="9" t="s">
        <v>753</v>
      </c>
      <c r="C1290" t="s">
        <v>20</v>
      </c>
      <c r="D1290" t="s">
        <v>754</v>
      </c>
      <c r="E1290" s="18">
        <v>12</v>
      </c>
      <c r="F1290" s="2">
        <v>19.93</v>
      </c>
      <c r="G1290" s="13">
        <f t="shared" si="64"/>
        <v>239.16</v>
      </c>
    </row>
    <row r="1291" spans="1:7">
      <c r="A1291" s="9" t="s">
        <v>1634</v>
      </c>
      <c r="B1291" s="9" t="s">
        <v>993</v>
      </c>
      <c r="C1291" t="s">
        <v>24</v>
      </c>
      <c r="D1291" t="s">
        <v>994</v>
      </c>
      <c r="E1291" s="18">
        <v>2837.34</v>
      </c>
      <c r="F1291" s="2">
        <v>12.54</v>
      </c>
      <c r="G1291" s="13">
        <f t="shared" si="64"/>
        <v>35580.239999999998</v>
      </c>
    </row>
    <row r="1292" spans="1:7">
      <c r="A1292" s="9" t="s">
        <v>1635</v>
      </c>
      <c r="B1292" s="9" t="s">
        <v>996</v>
      </c>
      <c r="C1292" t="s">
        <v>24</v>
      </c>
      <c r="D1292" t="s">
        <v>997</v>
      </c>
      <c r="E1292" s="18">
        <v>171.96</v>
      </c>
      <c r="F1292" s="2">
        <v>9.25</v>
      </c>
      <c r="G1292" s="13">
        <f t="shared" si="64"/>
        <v>1590.63</v>
      </c>
    </row>
    <row r="1293" spans="1:7">
      <c r="A1293" s="9" t="s">
        <v>1636</v>
      </c>
      <c r="B1293" s="9" t="s">
        <v>1002</v>
      </c>
      <c r="C1293" t="s">
        <v>20</v>
      </c>
      <c r="D1293" t="s">
        <v>1003</v>
      </c>
      <c r="E1293" s="18">
        <v>11.6</v>
      </c>
      <c r="F1293" s="2">
        <v>74.47</v>
      </c>
      <c r="G1293" s="13">
        <f t="shared" si="64"/>
        <v>863.85</v>
      </c>
    </row>
    <row r="1294" spans="1:7">
      <c r="A1294" s="9" t="s">
        <v>1637</v>
      </c>
      <c r="B1294" s="9" t="s">
        <v>999</v>
      </c>
      <c r="C1294" t="s">
        <v>20</v>
      </c>
      <c r="D1294" t="s">
        <v>1000</v>
      </c>
      <c r="E1294" s="18">
        <v>573.20000000000005</v>
      </c>
      <c r="F1294" s="2">
        <v>12.46</v>
      </c>
      <c r="G1294" s="13">
        <f t="shared" si="64"/>
        <v>7142.07</v>
      </c>
    </row>
    <row r="1295" spans="1:7">
      <c r="A1295" s="9" t="s">
        <v>1638</v>
      </c>
      <c r="B1295" s="9" t="s">
        <v>1005</v>
      </c>
      <c r="C1295" t="s">
        <v>24</v>
      </c>
      <c r="D1295" t="s">
        <v>1006</v>
      </c>
      <c r="E1295" s="18">
        <v>2837.34</v>
      </c>
      <c r="F1295" s="2">
        <v>42.95</v>
      </c>
      <c r="G1295" s="13">
        <f t="shared" si="64"/>
        <v>121863.75</v>
      </c>
    </row>
    <row r="1296" spans="1:7">
      <c r="A1296" s="9" t="s">
        <v>1639</v>
      </c>
      <c r="B1296" s="9" t="s">
        <v>1011</v>
      </c>
      <c r="C1296" t="s">
        <v>20</v>
      </c>
      <c r="D1296" t="s">
        <v>1012</v>
      </c>
      <c r="E1296" s="18">
        <v>11.6</v>
      </c>
      <c r="F1296" s="2">
        <v>28.89</v>
      </c>
      <c r="G1296" s="13">
        <f t="shared" si="64"/>
        <v>335.12</v>
      </c>
    </row>
    <row r="1297" spans="1:7">
      <c r="A1297" s="9" t="s">
        <v>1640</v>
      </c>
      <c r="B1297" s="9" t="s">
        <v>1152</v>
      </c>
      <c r="C1297" t="s">
        <v>20</v>
      </c>
      <c r="D1297" t="s">
        <v>1153</v>
      </c>
      <c r="E1297" s="18">
        <v>573.20000000000005</v>
      </c>
      <c r="F1297" s="2">
        <v>55.15</v>
      </c>
      <c r="G1297" s="13">
        <f t="shared" si="64"/>
        <v>31611.98</v>
      </c>
    </row>
    <row r="1298" spans="1:7">
      <c r="A1298" s="9" t="s">
        <v>1641</v>
      </c>
      <c r="B1298" s="9" t="s">
        <v>1008</v>
      </c>
      <c r="C1298" t="s">
        <v>20</v>
      </c>
      <c r="D1298" t="s">
        <v>1009</v>
      </c>
      <c r="E1298" s="18">
        <v>286.60000000000002</v>
      </c>
      <c r="F1298" s="2">
        <v>26.37</v>
      </c>
      <c r="G1298" s="13">
        <f t="shared" si="64"/>
        <v>7557.64</v>
      </c>
    </row>
    <row r="1299" spans="1:7">
      <c r="A1299" s="9" t="s">
        <v>1642</v>
      </c>
      <c r="B1299" s="9" t="s">
        <v>1014</v>
      </c>
      <c r="C1299" t="s">
        <v>20</v>
      </c>
      <c r="D1299" t="s">
        <v>1015</v>
      </c>
      <c r="E1299" s="18">
        <v>286.60000000000002</v>
      </c>
      <c r="F1299" s="2">
        <v>26.99</v>
      </c>
      <c r="G1299" s="13">
        <f t="shared" si="64"/>
        <v>7735.33</v>
      </c>
    </row>
    <row r="1300" spans="1:7">
      <c r="A1300" s="9" t="s">
        <v>1643</v>
      </c>
      <c r="B1300" s="9" t="s">
        <v>1017</v>
      </c>
      <c r="C1300" t="s">
        <v>20</v>
      </c>
      <c r="D1300" t="s">
        <v>1018</v>
      </c>
      <c r="E1300" s="18">
        <v>286.60000000000002</v>
      </c>
      <c r="F1300" s="2">
        <v>90.82</v>
      </c>
      <c r="G1300" s="13">
        <f t="shared" si="64"/>
        <v>26029.01</v>
      </c>
    </row>
    <row r="1301" spans="1:7">
      <c r="A1301" s="9" t="s">
        <v>1644</v>
      </c>
      <c r="B1301" s="9" t="s">
        <v>1020</v>
      </c>
      <c r="C1301" t="s">
        <v>20</v>
      </c>
      <c r="D1301" t="s">
        <v>1021</v>
      </c>
      <c r="E1301" s="18">
        <v>286.60000000000002</v>
      </c>
      <c r="F1301" s="2">
        <v>114.81</v>
      </c>
      <c r="G1301" s="13">
        <f t="shared" si="64"/>
        <v>32904.550000000003</v>
      </c>
    </row>
    <row r="1302" spans="1:7">
      <c r="A1302" s="9" t="s">
        <v>1645</v>
      </c>
      <c r="B1302" s="9" t="s">
        <v>1023</v>
      </c>
      <c r="C1302" t="s">
        <v>24</v>
      </c>
      <c r="D1302" t="s">
        <v>1024</v>
      </c>
      <c r="E1302" s="18">
        <v>283.73</v>
      </c>
      <c r="F1302" s="2">
        <v>18.579999999999998</v>
      </c>
      <c r="G1302" s="13">
        <f t="shared" si="64"/>
        <v>5271.7</v>
      </c>
    </row>
    <row r="1304" spans="1:7" s="7" customFormat="1" ht="13.15">
      <c r="A1304" s="14" t="s">
        <v>1646</v>
      </c>
      <c r="B1304" s="14" t="s">
        <v>1647</v>
      </c>
      <c r="D1304" s="7" t="s">
        <v>795</v>
      </c>
      <c r="E1304" s="17"/>
      <c r="F1304" s="8"/>
      <c r="G1304" s="12">
        <f>SUM(G1306:G1316)</f>
        <v>275151.71000000002</v>
      </c>
    </row>
    <row r="1306" spans="1:7">
      <c r="A1306" s="9" t="s">
        <v>1648</v>
      </c>
      <c r="B1306" s="9" t="s">
        <v>797</v>
      </c>
      <c r="C1306" t="s">
        <v>24</v>
      </c>
      <c r="D1306" t="s">
        <v>798</v>
      </c>
      <c r="E1306" s="18">
        <v>3324.56</v>
      </c>
      <c r="F1306" s="2">
        <v>55.96</v>
      </c>
      <c r="G1306" s="13">
        <f t="shared" ref="G1306:G1316" si="65">E1306*F1306</f>
        <v>186042.38</v>
      </c>
    </row>
    <row r="1307" spans="1:7">
      <c r="A1307" s="9" t="s">
        <v>1649</v>
      </c>
      <c r="B1307" s="9" t="s">
        <v>1029</v>
      </c>
      <c r="C1307" t="s">
        <v>24</v>
      </c>
      <c r="D1307" t="s">
        <v>1030</v>
      </c>
      <c r="E1307" s="18">
        <v>46.4</v>
      </c>
      <c r="F1307" s="2">
        <v>5.8</v>
      </c>
      <c r="G1307" s="13">
        <f t="shared" si="65"/>
        <v>269.12</v>
      </c>
    </row>
    <row r="1308" spans="1:7">
      <c r="A1308" s="9" t="s">
        <v>1650</v>
      </c>
      <c r="B1308" s="9" t="s">
        <v>1032</v>
      </c>
      <c r="C1308" t="s">
        <v>696</v>
      </c>
      <c r="D1308" t="s">
        <v>1033</v>
      </c>
      <c r="E1308" s="18">
        <v>12</v>
      </c>
      <c r="F1308" s="2">
        <v>1662.69</v>
      </c>
      <c r="G1308" s="13">
        <f t="shared" si="65"/>
        <v>19952.28</v>
      </c>
    </row>
    <row r="1309" spans="1:7">
      <c r="A1309" s="9" t="s">
        <v>1651</v>
      </c>
      <c r="B1309" s="9" t="s">
        <v>1035</v>
      </c>
      <c r="C1309" t="s">
        <v>696</v>
      </c>
      <c r="D1309" t="s">
        <v>1036</v>
      </c>
      <c r="E1309" s="18">
        <v>92</v>
      </c>
      <c r="F1309" s="2">
        <v>337.64</v>
      </c>
      <c r="G1309" s="13">
        <f t="shared" si="65"/>
        <v>31062.880000000001</v>
      </c>
    </row>
    <row r="1310" spans="1:7">
      <c r="A1310" s="9" t="s">
        <v>1652</v>
      </c>
      <c r="B1310" s="9" t="s">
        <v>1038</v>
      </c>
      <c r="C1310" t="s">
        <v>696</v>
      </c>
      <c r="D1310" t="s">
        <v>1039</v>
      </c>
      <c r="E1310" s="18">
        <v>57</v>
      </c>
      <c r="F1310" s="2">
        <v>163.55000000000001</v>
      </c>
      <c r="G1310" s="13">
        <f t="shared" si="65"/>
        <v>9322.35</v>
      </c>
    </row>
    <row r="1311" spans="1:7">
      <c r="A1311" s="9" t="s">
        <v>1653</v>
      </c>
      <c r="B1311" s="9" t="s">
        <v>1041</v>
      </c>
      <c r="C1311" t="s">
        <v>696</v>
      </c>
      <c r="D1311" t="s">
        <v>1042</v>
      </c>
      <c r="E1311" s="18">
        <v>14</v>
      </c>
      <c r="F1311" s="2">
        <v>359.17</v>
      </c>
      <c r="G1311" s="13">
        <f t="shared" si="65"/>
        <v>5028.38</v>
      </c>
    </row>
    <row r="1312" spans="1:7">
      <c r="A1312" s="9" t="s">
        <v>1654</v>
      </c>
      <c r="B1312" s="9" t="s">
        <v>1050</v>
      </c>
      <c r="C1312" t="s">
        <v>1051</v>
      </c>
      <c r="D1312" t="s">
        <v>1052</v>
      </c>
      <c r="E1312" s="18">
        <v>2</v>
      </c>
      <c r="F1312" s="2">
        <v>105.3</v>
      </c>
      <c r="G1312" s="13">
        <f t="shared" si="65"/>
        <v>210.6</v>
      </c>
    </row>
    <row r="1313" spans="1:7">
      <c r="A1313" s="9" t="s">
        <v>1655</v>
      </c>
      <c r="B1313" s="9" t="s">
        <v>1044</v>
      </c>
      <c r="C1313" t="s">
        <v>696</v>
      </c>
      <c r="D1313" t="s">
        <v>1045</v>
      </c>
      <c r="E1313" s="18">
        <v>48</v>
      </c>
      <c r="F1313" s="2">
        <v>118.79</v>
      </c>
      <c r="G1313" s="13">
        <f t="shared" si="65"/>
        <v>5701.92</v>
      </c>
    </row>
    <row r="1314" spans="1:7">
      <c r="A1314" s="9" t="s">
        <v>1656</v>
      </c>
      <c r="B1314" s="9" t="s">
        <v>1047</v>
      </c>
      <c r="C1314" t="s">
        <v>696</v>
      </c>
      <c r="D1314" t="s">
        <v>1048</v>
      </c>
      <c r="E1314" s="18">
        <v>2</v>
      </c>
      <c r="F1314" s="2">
        <v>1333.46</v>
      </c>
      <c r="G1314" s="13">
        <f t="shared" si="65"/>
        <v>2666.92</v>
      </c>
    </row>
    <row r="1315" spans="1:7">
      <c r="A1315" s="9" t="s">
        <v>1657</v>
      </c>
      <c r="B1315" s="9" t="s">
        <v>1054</v>
      </c>
      <c r="C1315" t="s">
        <v>696</v>
      </c>
      <c r="D1315" t="s">
        <v>1055</v>
      </c>
      <c r="E1315" s="18">
        <v>64</v>
      </c>
      <c r="F1315" s="2">
        <v>93.3</v>
      </c>
      <c r="G1315" s="13">
        <f t="shared" si="65"/>
        <v>5971.2</v>
      </c>
    </row>
    <row r="1316" spans="1:7">
      <c r="A1316" s="9" t="s">
        <v>1658</v>
      </c>
      <c r="B1316" s="9" t="s">
        <v>1057</v>
      </c>
      <c r="C1316" t="s">
        <v>696</v>
      </c>
      <c r="D1316" t="s">
        <v>1058</v>
      </c>
      <c r="E1316" s="18">
        <v>24</v>
      </c>
      <c r="F1316" s="2">
        <v>371.82</v>
      </c>
      <c r="G1316" s="13">
        <f t="shared" si="65"/>
        <v>8923.68</v>
      </c>
    </row>
    <row r="1318" spans="1:7" s="7" customFormat="1" ht="13.15">
      <c r="A1318" s="14" t="s">
        <v>1659</v>
      </c>
      <c r="B1318" s="14" t="s">
        <v>1660</v>
      </c>
      <c r="D1318" s="7" t="s">
        <v>1061</v>
      </c>
      <c r="E1318" s="17"/>
      <c r="F1318" s="8"/>
      <c r="G1318" s="12">
        <f>SUM(G1320:G1337)</f>
        <v>246989.72</v>
      </c>
    </row>
    <row r="1320" spans="1:7">
      <c r="A1320" s="9" t="s">
        <v>1661</v>
      </c>
      <c r="B1320" s="9" t="s">
        <v>1063</v>
      </c>
      <c r="C1320" t="s">
        <v>20</v>
      </c>
      <c r="D1320" t="s">
        <v>1064</v>
      </c>
      <c r="E1320" s="18">
        <v>612</v>
      </c>
      <c r="F1320" s="2">
        <v>23.16</v>
      </c>
      <c r="G1320" s="13">
        <f t="shared" ref="G1320:G1337" si="66">E1320*F1320</f>
        <v>14173.92</v>
      </c>
    </row>
    <row r="1321" spans="1:7">
      <c r="A1321" s="9" t="s">
        <v>1662</v>
      </c>
      <c r="B1321" s="9" t="s">
        <v>1066</v>
      </c>
      <c r="C1321" t="s">
        <v>470</v>
      </c>
      <c r="D1321" t="s">
        <v>1067</v>
      </c>
      <c r="E1321" s="18">
        <v>2</v>
      </c>
      <c r="F1321" s="2">
        <v>1036.1400000000001</v>
      </c>
      <c r="G1321" s="13">
        <f t="shared" si="66"/>
        <v>2072.2800000000002</v>
      </c>
    </row>
    <row r="1322" spans="1:7">
      <c r="A1322" s="9" t="s">
        <v>1663</v>
      </c>
      <c r="B1322" s="9" t="s">
        <v>1069</v>
      </c>
      <c r="C1322" t="s">
        <v>59</v>
      </c>
      <c r="D1322" t="s">
        <v>1070</v>
      </c>
      <c r="E1322" s="18">
        <v>1653.79</v>
      </c>
      <c r="F1322" s="2">
        <v>59.1</v>
      </c>
      <c r="G1322" s="13">
        <f t="shared" si="66"/>
        <v>97738.99</v>
      </c>
    </row>
    <row r="1323" spans="1:7">
      <c r="A1323" s="9" t="s">
        <v>1664</v>
      </c>
      <c r="B1323" s="9" t="s">
        <v>1072</v>
      </c>
      <c r="C1323" t="s">
        <v>470</v>
      </c>
      <c r="D1323" t="s">
        <v>1073</v>
      </c>
      <c r="E1323" s="18">
        <v>1094</v>
      </c>
      <c r="F1323" s="2">
        <v>6.64</v>
      </c>
      <c r="G1323" s="13">
        <f t="shared" si="66"/>
        <v>7264.16</v>
      </c>
    </row>
    <row r="1324" spans="1:7">
      <c r="A1324" s="9" t="s">
        <v>1665</v>
      </c>
      <c r="B1324" s="9" t="s">
        <v>1075</v>
      </c>
      <c r="C1324" t="s">
        <v>20</v>
      </c>
      <c r="D1324" t="s">
        <v>1076</v>
      </c>
      <c r="E1324" s="18">
        <v>1224</v>
      </c>
      <c r="F1324" s="2">
        <v>21.49</v>
      </c>
      <c r="G1324" s="13">
        <f t="shared" si="66"/>
        <v>26303.759999999998</v>
      </c>
    </row>
    <row r="1325" spans="1:7">
      <c r="A1325" s="9" t="s">
        <v>1666</v>
      </c>
      <c r="B1325" s="9" t="s">
        <v>1078</v>
      </c>
      <c r="C1325" t="s">
        <v>20</v>
      </c>
      <c r="D1325" t="s">
        <v>1079</v>
      </c>
      <c r="E1325" s="18">
        <v>612</v>
      </c>
      <c r="F1325" s="2">
        <v>4.8099999999999996</v>
      </c>
      <c r="G1325" s="13">
        <f t="shared" si="66"/>
        <v>2943.72</v>
      </c>
    </row>
    <row r="1326" spans="1:7">
      <c r="A1326" s="9" t="s">
        <v>1667</v>
      </c>
      <c r="B1326" s="9" t="s">
        <v>1081</v>
      </c>
      <c r="C1326" t="s">
        <v>470</v>
      </c>
      <c r="D1326" t="s">
        <v>1082</v>
      </c>
      <c r="E1326" s="18">
        <v>2</v>
      </c>
      <c r="F1326" s="2">
        <v>7482.19</v>
      </c>
      <c r="G1326" s="13">
        <f t="shared" si="66"/>
        <v>14964.38</v>
      </c>
    </row>
    <row r="1327" spans="1:7">
      <c r="A1327" s="9" t="s">
        <v>1668</v>
      </c>
      <c r="B1327" s="9" t="s">
        <v>1084</v>
      </c>
      <c r="C1327" t="s">
        <v>470</v>
      </c>
      <c r="D1327" t="s">
        <v>1085</v>
      </c>
      <c r="E1327" s="18">
        <v>2</v>
      </c>
      <c r="F1327" s="2">
        <v>10959.5</v>
      </c>
      <c r="G1327" s="13">
        <f t="shared" si="66"/>
        <v>21919</v>
      </c>
    </row>
    <row r="1328" spans="1:7">
      <c r="A1328" s="9" t="s">
        <v>1669</v>
      </c>
      <c r="B1328" s="9" t="s">
        <v>1087</v>
      </c>
      <c r="C1328" t="s">
        <v>470</v>
      </c>
      <c r="D1328" t="s">
        <v>1088</v>
      </c>
      <c r="E1328" s="18">
        <v>12</v>
      </c>
      <c r="F1328" s="2">
        <v>348.67</v>
      </c>
      <c r="G1328" s="13">
        <f t="shared" si="66"/>
        <v>4184.04</v>
      </c>
    </row>
    <row r="1329" spans="1:7">
      <c r="A1329" s="9" t="s">
        <v>1670</v>
      </c>
      <c r="B1329" s="9" t="s">
        <v>1090</v>
      </c>
      <c r="C1329" t="s">
        <v>20</v>
      </c>
      <c r="D1329" t="s">
        <v>1091</v>
      </c>
      <c r="E1329" s="18">
        <v>612</v>
      </c>
      <c r="F1329" s="2">
        <v>1.39</v>
      </c>
      <c r="G1329" s="13">
        <f t="shared" si="66"/>
        <v>850.68</v>
      </c>
    </row>
    <row r="1330" spans="1:7">
      <c r="A1330" s="9" t="s">
        <v>1671</v>
      </c>
      <c r="B1330" s="9" t="s">
        <v>1093</v>
      </c>
      <c r="C1330" t="s">
        <v>20</v>
      </c>
      <c r="D1330" t="s">
        <v>1094</v>
      </c>
      <c r="E1330" s="18">
        <v>612</v>
      </c>
      <c r="F1330" s="2">
        <v>3.7</v>
      </c>
      <c r="G1330" s="13">
        <f t="shared" si="66"/>
        <v>2264.4</v>
      </c>
    </row>
    <row r="1331" spans="1:7">
      <c r="A1331" s="9" t="s">
        <v>1672</v>
      </c>
      <c r="B1331" s="9" t="s">
        <v>785</v>
      </c>
      <c r="C1331" t="s">
        <v>470</v>
      </c>
      <c r="D1331" t="s">
        <v>786</v>
      </c>
      <c r="E1331" s="18">
        <v>1</v>
      </c>
      <c r="F1331" s="2">
        <v>3324.33</v>
      </c>
      <c r="G1331" s="13">
        <f t="shared" si="66"/>
        <v>3324.33</v>
      </c>
    </row>
    <row r="1332" spans="1:7">
      <c r="A1332" s="9" t="s">
        <v>1673</v>
      </c>
      <c r="B1332" s="9" t="s">
        <v>788</v>
      </c>
      <c r="C1332" t="s">
        <v>470</v>
      </c>
      <c r="D1332" t="s">
        <v>789</v>
      </c>
      <c r="E1332" s="18">
        <v>1</v>
      </c>
      <c r="F1332" s="2">
        <v>1414.96</v>
      </c>
      <c r="G1332" s="13">
        <f t="shared" si="66"/>
        <v>1414.96</v>
      </c>
    </row>
    <row r="1333" spans="1:7">
      <c r="A1333" s="9" t="s">
        <v>1674</v>
      </c>
      <c r="B1333" s="9" t="s">
        <v>1096</v>
      </c>
      <c r="C1333" t="s">
        <v>470</v>
      </c>
      <c r="D1333" t="s">
        <v>1097</v>
      </c>
      <c r="E1333" s="18">
        <v>1</v>
      </c>
      <c r="F1333" s="2">
        <v>1330.26</v>
      </c>
      <c r="G1333" s="13">
        <f t="shared" si="66"/>
        <v>1330.26</v>
      </c>
    </row>
    <row r="1334" spans="1:7">
      <c r="A1334" s="9" t="s">
        <v>1675</v>
      </c>
      <c r="B1334" s="9" t="s">
        <v>1101</v>
      </c>
      <c r="C1334" t="s">
        <v>470</v>
      </c>
      <c r="D1334" t="s">
        <v>1102</v>
      </c>
      <c r="E1334" s="18">
        <v>1</v>
      </c>
      <c r="F1334" s="2">
        <v>7801.46</v>
      </c>
      <c r="G1334" s="13">
        <f t="shared" si="66"/>
        <v>7801.46</v>
      </c>
    </row>
    <row r="1335" spans="1:7">
      <c r="A1335" s="9" t="s">
        <v>1676</v>
      </c>
      <c r="B1335" s="9" t="s">
        <v>1104</v>
      </c>
      <c r="C1335" t="s">
        <v>1105</v>
      </c>
      <c r="D1335" t="s">
        <v>1106</v>
      </c>
      <c r="E1335" s="18">
        <v>0.62</v>
      </c>
      <c r="F1335" s="2">
        <v>16500</v>
      </c>
      <c r="G1335" s="13">
        <f t="shared" si="66"/>
        <v>10230</v>
      </c>
    </row>
    <row r="1336" spans="1:7">
      <c r="A1336" s="9" t="s">
        <v>1677</v>
      </c>
      <c r="B1336" s="9" t="s">
        <v>1108</v>
      </c>
      <c r="C1336" t="s">
        <v>1105</v>
      </c>
      <c r="D1336" t="s">
        <v>1109</v>
      </c>
      <c r="E1336" s="18">
        <v>0.62</v>
      </c>
      <c r="F1336" s="2">
        <v>833.68</v>
      </c>
      <c r="G1336" s="13">
        <f t="shared" si="66"/>
        <v>516.88</v>
      </c>
    </row>
    <row r="1337" spans="1:7">
      <c r="A1337" s="9" t="s">
        <v>1678</v>
      </c>
      <c r="B1337" s="9" t="s">
        <v>1111</v>
      </c>
      <c r="C1337" t="s">
        <v>470</v>
      </c>
      <c r="D1337" t="s">
        <v>1112</v>
      </c>
      <c r="E1337" s="18">
        <v>1</v>
      </c>
      <c r="F1337" s="2">
        <v>27692.5</v>
      </c>
      <c r="G1337" s="13">
        <f t="shared" si="66"/>
        <v>27692.5</v>
      </c>
    </row>
    <row r="1339" spans="1:7" s="7" customFormat="1" ht="13.15">
      <c r="A1339" s="14" t="s">
        <v>1679</v>
      </c>
      <c r="B1339" s="14" t="s">
        <v>1680</v>
      </c>
      <c r="D1339" s="7" t="s">
        <v>1681</v>
      </c>
      <c r="E1339" s="17"/>
      <c r="F1339" s="8"/>
      <c r="G1339" s="12">
        <f>G1341+G1347+G1359+G1366+G1373+G1395+G1410</f>
        <v>1387206.16</v>
      </c>
    </row>
    <row r="1341" spans="1:7" s="7" customFormat="1" ht="13.15">
      <c r="A1341" s="14" t="s">
        <v>1682</v>
      </c>
      <c r="B1341" s="14" t="s">
        <v>1683</v>
      </c>
      <c r="D1341" s="7" t="s">
        <v>687</v>
      </c>
      <c r="E1341" s="17"/>
      <c r="F1341" s="8"/>
      <c r="G1341" s="12">
        <f>SUM(G1343:G1345)</f>
        <v>175565.36</v>
      </c>
    </row>
    <row r="1343" spans="1:7">
      <c r="A1343" s="9" t="s">
        <v>1684</v>
      </c>
      <c r="B1343" s="9" t="s">
        <v>689</v>
      </c>
      <c r="C1343" t="s">
        <v>24</v>
      </c>
      <c r="D1343" t="s">
        <v>690</v>
      </c>
      <c r="E1343" s="18">
        <v>6226.43</v>
      </c>
      <c r="F1343" s="2">
        <v>10.47</v>
      </c>
      <c r="G1343" s="13">
        <f>E1343*F1343</f>
        <v>65190.720000000001</v>
      </c>
    </row>
    <row r="1344" spans="1:7">
      <c r="A1344" s="9" t="s">
        <v>1685</v>
      </c>
      <c r="B1344" s="9" t="s">
        <v>692</v>
      </c>
      <c r="C1344" t="s">
        <v>24</v>
      </c>
      <c r="D1344" t="s">
        <v>693</v>
      </c>
      <c r="E1344" s="18">
        <v>200.04</v>
      </c>
      <c r="F1344" s="2">
        <v>44.65</v>
      </c>
      <c r="G1344" s="13">
        <f>E1344*F1344</f>
        <v>8931.7900000000009</v>
      </c>
    </row>
    <row r="1345" spans="1:7">
      <c r="A1345" s="9" t="s">
        <v>1686</v>
      </c>
      <c r="B1345" s="9" t="s">
        <v>938</v>
      </c>
      <c r="C1345" t="s">
        <v>24</v>
      </c>
      <c r="D1345" t="s">
        <v>939</v>
      </c>
      <c r="E1345" s="18">
        <v>486.84</v>
      </c>
      <c r="F1345" s="2">
        <v>208.37</v>
      </c>
      <c r="G1345" s="13">
        <f>E1345*F1345</f>
        <v>101442.85</v>
      </c>
    </row>
    <row r="1347" spans="1:7" s="7" customFormat="1" ht="13.15">
      <c r="A1347" s="14" t="s">
        <v>1687</v>
      </c>
      <c r="B1347" s="14" t="s">
        <v>1688</v>
      </c>
      <c r="D1347" s="7" t="s">
        <v>703</v>
      </c>
      <c r="E1347" s="17"/>
      <c r="F1347" s="8"/>
      <c r="G1347" s="12">
        <f>SUM(G1349:G1357)</f>
        <v>149758.9</v>
      </c>
    </row>
    <row r="1349" spans="1:7">
      <c r="A1349" s="9" t="s">
        <v>1689</v>
      </c>
      <c r="B1349" s="9" t="s">
        <v>705</v>
      </c>
      <c r="C1349" t="s">
        <v>24</v>
      </c>
      <c r="D1349" t="s">
        <v>706</v>
      </c>
      <c r="E1349" s="18">
        <v>200.04</v>
      </c>
      <c r="F1349" s="2">
        <v>47.73</v>
      </c>
      <c r="G1349" s="13">
        <f t="shared" ref="G1349:G1357" si="67">E1349*F1349</f>
        <v>9547.91</v>
      </c>
    </row>
    <row r="1350" spans="1:7">
      <c r="A1350" s="9" t="s">
        <v>1690</v>
      </c>
      <c r="B1350" s="9" t="s">
        <v>708</v>
      </c>
      <c r="C1350" t="s">
        <v>24</v>
      </c>
      <c r="D1350" t="s">
        <v>709</v>
      </c>
      <c r="E1350" s="18">
        <v>200.04</v>
      </c>
      <c r="F1350" s="2">
        <v>43.15</v>
      </c>
      <c r="G1350" s="13">
        <f t="shared" si="67"/>
        <v>8631.73</v>
      </c>
    </row>
    <row r="1351" spans="1:7">
      <c r="A1351" s="9" t="s">
        <v>1691</v>
      </c>
      <c r="B1351" s="9" t="s">
        <v>711</v>
      </c>
      <c r="C1351" t="s">
        <v>20</v>
      </c>
      <c r="D1351" t="s">
        <v>712</v>
      </c>
      <c r="E1351" s="18">
        <v>1447.32</v>
      </c>
      <c r="F1351" s="2">
        <v>11.68</v>
      </c>
      <c r="G1351" s="13">
        <f t="shared" si="67"/>
        <v>16904.7</v>
      </c>
    </row>
    <row r="1352" spans="1:7">
      <c r="A1352" s="9" t="s">
        <v>1692</v>
      </c>
      <c r="B1352" s="9" t="s">
        <v>714</v>
      </c>
      <c r="C1352" t="s">
        <v>696</v>
      </c>
      <c r="D1352" t="s">
        <v>715</v>
      </c>
      <c r="E1352" s="18">
        <v>964</v>
      </c>
      <c r="F1352" s="2">
        <v>15.83</v>
      </c>
      <c r="G1352" s="13">
        <f t="shared" si="67"/>
        <v>15260.12</v>
      </c>
    </row>
    <row r="1353" spans="1:7">
      <c r="A1353" s="9" t="s">
        <v>1693</v>
      </c>
      <c r="B1353" s="9" t="s">
        <v>717</v>
      </c>
      <c r="C1353" t="s">
        <v>20</v>
      </c>
      <c r="D1353" t="s">
        <v>718</v>
      </c>
      <c r="E1353" s="18">
        <v>288.77</v>
      </c>
      <c r="F1353" s="2">
        <v>31.13</v>
      </c>
      <c r="G1353" s="13">
        <f t="shared" si="67"/>
        <v>8989.41</v>
      </c>
    </row>
    <row r="1354" spans="1:7">
      <c r="A1354" s="9" t="s">
        <v>1694</v>
      </c>
      <c r="B1354" s="9" t="s">
        <v>720</v>
      </c>
      <c r="C1354" t="s">
        <v>24</v>
      </c>
      <c r="D1354" t="s">
        <v>721</v>
      </c>
      <c r="E1354" s="18">
        <v>1834.24</v>
      </c>
      <c r="F1354" s="2">
        <v>17.57</v>
      </c>
      <c r="G1354" s="13">
        <f t="shared" si="67"/>
        <v>32227.599999999999</v>
      </c>
    </row>
    <row r="1355" spans="1:7">
      <c r="A1355" s="9" t="s">
        <v>1695</v>
      </c>
      <c r="B1355" s="9" t="s">
        <v>723</v>
      </c>
      <c r="C1355" t="s">
        <v>24</v>
      </c>
      <c r="D1355" t="s">
        <v>724</v>
      </c>
      <c r="E1355" s="18">
        <v>5357</v>
      </c>
      <c r="F1355" s="2">
        <v>10.7</v>
      </c>
      <c r="G1355" s="13">
        <f t="shared" si="67"/>
        <v>57319.9</v>
      </c>
    </row>
    <row r="1356" spans="1:7">
      <c r="A1356" s="9" t="s">
        <v>1696</v>
      </c>
      <c r="B1356" s="9" t="s">
        <v>950</v>
      </c>
      <c r="C1356" t="s">
        <v>20</v>
      </c>
      <c r="D1356" t="s">
        <v>951</v>
      </c>
      <c r="E1356" s="18">
        <v>8.1199999999999992</v>
      </c>
      <c r="F1356" s="2">
        <v>19.690000000000001</v>
      </c>
      <c r="G1356" s="13">
        <f t="shared" si="67"/>
        <v>159.88</v>
      </c>
    </row>
    <row r="1357" spans="1:7">
      <c r="A1357" s="9" t="s">
        <v>1697</v>
      </c>
      <c r="B1357" s="9" t="s">
        <v>953</v>
      </c>
      <c r="C1357" t="s">
        <v>20</v>
      </c>
      <c r="D1357" t="s">
        <v>954</v>
      </c>
      <c r="E1357" s="18">
        <v>28.66</v>
      </c>
      <c r="F1357" s="2">
        <v>25.04</v>
      </c>
      <c r="G1357" s="13">
        <f t="shared" si="67"/>
        <v>717.65</v>
      </c>
    </row>
    <row r="1359" spans="1:7" s="7" customFormat="1" ht="13.15">
      <c r="A1359" s="14" t="s">
        <v>1698</v>
      </c>
      <c r="B1359" s="14" t="s">
        <v>1699</v>
      </c>
      <c r="D1359" s="7" t="s">
        <v>827</v>
      </c>
      <c r="E1359" s="17"/>
      <c r="F1359" s="8"/>
      <c r="G1359" s="12">
        <f>SUM(G1361:G1364)</f>
        <v>30449.11</v>
      </c>
    </row>
    <row r="1361" spans="1:7">
      <c r="A1361" s="9" t="s">
        <v>1700</v>
      </c>
      <c r="B1361" s="9" t="s">
        <v>958</v>
      </c>
      <c r="C1361" t="s">
        <v>696</v>
      </c>
      <c r="D1361" t="s">
        <v>959</v>
      </c>
      <c r="E1361" s="18">
        <v>8</v>
      </c>
      <c r="F1361" s="2">
        <v>1190.93</v>
      </c>
      <c r="G1361" s="13">
        <f>E1361*F1361</f>
        <v>9527.44</v>
      </c>
    </row>
    <row r="1362" spans="1:7">
      <c r="A1362" s="9" t="s">
        <v>1701</v>
      </c>
      <c r="B1362" s="9" t="s">
        <v>961</v>
      </c>
      <c r="C1362" t="s">
        <v>696</v>
      </c>
      <c r="D1362" t="s">
        <v>962</v>
      </c>
      <c r="E1362" s="18">
        <v>16</v>
      </c>
      <c r="F1362" s="2">
        <v>251.42</v>
      </c>
      <c r="G1362" s="13">
        <f>E1362*F1362</f>
        <v>4022.72</v>
      </c>
    </row>
    <row r="1363" spans="1:7">
      <c r="A1363" s="9" t="s">
        <v>1702</v>
      </c>
      <c r="B1363" s="9" t="s">
        <v>964</v>
      </c>
      <c r="C1363" t="s">
        <v>519</v>
      </c>
      <c r="D1363" t="s">
        <v>965</v>
      </c>
      <c r="E1363" s="18">
        <v>950.4</v>
      </c>
      <c r="F1363" s="2">
        <v>4.83</v>
      </c>
      <c r="G1363" s="13">
        <f>E1363*F1363</f>
        <v>4590.43</v>
      </c>
    </row>
    <row r="1364" spans="1:7">
      <c r="A1364" s="9" t="s">
        <v>1703</v>
      </c>
      <c r="B1364" s="9" t="s">
        <v>967</v>
      </c>
      <c r="C1364" t="s">
        <v>696</v>
      </c>
      <c r="D1364" t="s">
        <v>968</v>
      </c>
      <c r="E1364" s="18">
        <v>28</v>
      </c>
      <c r="F1364" s="2">
        <v>439.59</v>
      </c>
      <c r="G1364" s="13">
        <f>E1364*F1364</f>
        <v>12308.52</v>
      </c>
    </row>
    <row r="1366" spans="1:7" s="7" customFormat="1" ht="13.15">
      <c r="A1366" s="14" t="s">
        <v>1704</v>
      </c>
      <c r="B1366" s="14" t="s">
        <v>1705</v>
      </c>
      <c r="D1366" s="7" t="s">
        <v>727</v>
      </c>
      <c r="E1366" s="17"/>
      <c r="F1366" s="8"/>
      <c r="G1366" s="12">
        <f>SUM(G1368:G1371)</f>
        <v>16894.580000000002</v>
      </c>
    </row>
    <row r="1368" spans="1:7">
      <c r="A1368" s="9" t="s">
        <v>1706</v>
      </c>
      <c r="B1368" s="9" t="s">
        <v>729</v>
      </c>
      <c r="C1368" t="s">
        <v>696</v>
      </c>
      <c r="D1368" t="s">
        <v>730</v>
      </c>
      <c r="E1368" s="18">
        <v>56</v>
      </c>
      <c r="F1368" s="2">
        <v>74.2</v>
      </c>
      <c r="G1368" s="13">
        <f>E1368*F1368</f>
        <v>4155.2</v>
      </c>
    </row>
    <row r="1369" spans="1:7">
      <c r="A1369" s="9" t="s">
        <v>1707</v>
      </c>
      <c r="B1369" s="9" t="s">
        <v>974</v>
      </c>
      <c r="C1369" t="s">
        <v>696</v>
      </c>
      <c r="D1369" t="s">
        <v>975</v>
      </c>
      <c r="E1369" s="18">
        <v>58</v>
      </c>
      <c r="F1369" s="2">
        <v>13.5</v>
      </c>
      <c r="G1369" s="13">
        <f>E1369*F1369</f>
        <v>783</v>
      </c>
    </row>
    <row r="1370" spans="1:7">
      <c r="A1370" s="9" t="s">
        <v>1708</v>
      </c>
      <c r="B1370" s="9" t="s">
        <v>977</v>
      </c>
      <c r="C1370" t="s">
        <v>696</v>
      </c>
      <c r="D1370" t="s">
        <v>978</v>
      </c>
      <c r="E1370" s="18">
        <v>114</v>
      </c>
      <c r="F1370" s="2">
        <v>60.42</v>
      </c>
      <c r="G1370" s="13">
        <f>E1370*F1370</f>
        <v>6887.88</v>
      </c>
    </row>
    <row r="1371" spans="1:7">
      <c r="A1371" s="9" t="s">
        <v>1709</v>
      </c>
      <c r="B1371" s="9" t="s">
        <v>1710</v>
      </c>
      <c r="C1371" t="s">
        <v>20</v>
      </c>
      <c r="D1371" t="s">
        <v>1711</v>
      </c>
      <c r="E1371" s="18">
        <v>50</v>
      </c>
      <c r="F1371" s="2">
        <v>101.37</v>
      </c>
      <c r="G1371" s="13">
        <f>E1371*F1371</f>
        <v>5068.5</v>
      </c>
    </row>
    <row r="1373" spans="1:7" s="7" customFormat="1" ht="13.15">
      <c r="A1373" s="14" t="s">
        <v>1712</v>
      </c>
      <c r="B1373" s="14" t="s">
        <v>1713</v>
      </c>
      <c r="D1373" s="7" t="s">
        <v>736</v>
      </c>
      <c r="E1373" s="17"/>
      <c r="F1373" s="8"/>
      <c r="G1373" s="12">
        <f>SUM(G1375:G1393)</f>
        <v>489985.68</v>
      </c>
    </row>
    <row r="1375" spans="1:7">
      <c r="A1375" s="9" t="s">
        <v>1714</v>
      </c>
      <c r="B1375" s="9" t="s">
        <v>983</v>
      </c>
      <c r="C1375" t="s">
        <v>20</v>
      </c>
      <c r="D1375" t="s">
        <v>21</v>
      </c>
      <c r="E1375" s="18">
        <v>10</v>
      </c>
      <c r="F1375" s="2">
        <v>5.33</v>
      </c>
      <c r="G1375" s="13">
        <f t="shared" ref="G1375:G1393" si="68">E1375*F1375</f>
        <v>53.3</v>
      </c>
    </row>
    <row r="1376" spans="1:7">
      <c r="A1376" s="9" t="s">
        <v>1715</v>
      </c>
      <c r="B1376" s="9" t="s">
        <v>985</v>
      </c>
      <c r="C1376" t="s">
        <v>20</v>
      </c>
      <c r="D1376" t="s">
        <v>986</v>
      </c>
      <c r="E1376" s="18">
        <v>10</v>
      </c>
      <c r="F1376" s="2">
        <v>47.24</v>
      </c>
      <c r="G1376" s="13">
        <f t="shared" si="68"/>
        <v>472.4</v>
      </c>
    </row>
    <row r="1377" spans="1:7">
      <c r="A1377" s="9" t="s">
        <v>1716</v>
      </c>
      <c r="B1377" s="9" t="s">
        <v>769</v>
      </c>
      <c r="C1377" t="s">
        <v>20</v>
      </c>
      <c r="D1377" t="s">
        <v>770</v>
      </c>
      <c r="E1377" s="18">
        <v>57.32</v>
      </c>
      <c r="F1377" s="2">
        <v>23.45</v>
      </c>
      <c r="G1377" s="13">
        <f t="shared" si="68"/>
        <v>1344.15</v>
      </c>
    </row>
    <row r="1378" spans="1:7">
      <c r="A1378" s="9" t="s">
        <v>1717</v>
      </c>
      <c r="B1378" s="9" t="s">
        <v>766</v>
      </c>
      <c r="C1378" t="s">
        <v>20</v>
      </c>
      <c r="D1378" t="s">
        <v>767</v>
      </c>
      <c r="E1378" s="18">
        <v>28.66</v>
      </c>
      <c r="F1378" s="2">
        <v>25.02</v>
      </c>
      <c r="G1378" s="13">
        <f t="shared" si="68"/>
        <v>717.07</v>
      </c>
    </row>
    <row r="1379" spans="1:7">
      <c r="A1379" s="9" t="s">
        <v>1718</v>
      </c>
      <c r="B1379" s="9" t="s">
        <v>989</v>
      </c>
      <c r="C1379" t="s">
        <v>20</v>
      </c>
      <c r="D1379" t="s">
        <v>990</v>
      </c>
      <c r="E1379" s="18">
        <v>573.20000000000005</v>
      </c>
      <c r="F1379" s="2">
        <v>362.75</v>
      </c>
      <c r="G1379" s="13">
        <f t="shared" si="68"/>
        <v>207928.3</v>
      </c>
    </row>
    <row r="1380" spans="1:7">
      <c r="A1380" s="9" t="s">
        <v>1719</v>
      </c>
      <c r="B1380" s="9" t="s">
        <v>753</v>
      </c>
      <c r="C1380" t="s">
        <v>20</v>
      </c>
      <c r="D1380" t="s">
        <v>754</v>
      </c>
      <c r="E1380" s="18">
        <v>12</v>
      </c>
      <c r="F1380" s="2">
        <v>19.93</v>
      </c>
      <c r="G1380" s="13">
        <f t="shared" si="68"/>
        <v>239.16</v>
      </c>
    </row>
    <row r="1381" spans="1:7">
      <c r="A1381" s="9" t="s">
        <v>1720</v>
      </c>
      <c r="B1381" s="9" t="s">
        <v>993</v>
      </c>
      <c r="C1381" t="s">
        <v>24</v>
      </c>
      <c r="D1381" t="s">
        <v>994</v>
      </c>
      <c r="E1381" s="18">
        <v>2837.34</v>
      </c>
      <c r="F1381" s="2">
        <v>12.54</v>
      </c>
      <c r="G1381" s="13">
        <f t="shared" si="68"/>
        <v>35580.239999999998</v>
      </c>
    </row>
    <row r="1382" spans="1:7">
      <c r="A1382" s="9" t="s">
        <v>1721</v>
      </c>
      <c r="B1382" s="9" t="s">
        <v>996</v>
      </c>
      <c r="C1382" t="s">
        <v>24</v>
      </c>
      <c r="D1382" t="s">
        <v>997</v>
      </c>
      <c r="E1382" s="18">
        <v>171.96</v>
      </c>
      <c r="F1382" s="2">
        <v>9.25</v>
      </c>
      <c r="G1382" s="13">
        <f t="shared" si="68"/>
        <v>1590.63</v>
      </c>
    </row>
    <row r="1383" spans="1:7">
      <c r="A1383" s="9" t="s">
        <v>1722</v>
      </c>
      <c r="B1383" s="9" t="s">
        <v>1002</v>
      </c>
      <c r="C1383" t="s">
        <v>20</v>
      </c>
      <c r="D1383" t="s">
        <v>1003</v>
      </c>
      <c r="E1383" s="18">
        <v>11.6</v>
      </c>
      <c r="F1383" s="2">
        <v>74.47</v>
      </c>
      <c r="G1383" s="13">
        <f t="shared" si="68"/>
        <v>863.85</v>
      </c>
    </row>
    <row r="1384" spans="1:7">
      <c r="A1384" s="9" t="s">
        <v>1723</v>
      </c>
      <c r="B1384" s="9" t="s">
        <v>999</v>
      </c>
      <c r="C1384" t="s">
        <v>20</v>
      </c>
      <c r="D1384" t="s">
        <v>1000</v>
      </c>
      <c r="E1384" s="18">
        <v>573.20000000000005</v>
      </c>
      <c r="F1384" s="2">
        <v>12.46</v>
      </c>
      <c r="G1384" s="13">
        <f t="shared" si="68"/>
        <v>7142.07</v>
      </c>
    </row>
    <row r="1385" spans="1:7">
      <c r="A1385" s="9" t="s">
        <v>1724</v>
      </c>
      <c r="B1385" s="9" t="s">
        <v>1005</v>
      </c>
      <c r="C1385" t="s">
        <v>24</v>
      </c>
      <c r="D1385" t="s">
        <v>1006</v>
      </c>
      <c r="E1385" s="18">
        <v>2837.34</v>
      </c>
      <c r="F1385" s="2">
        <v>42.95</v>
      </c>
      <c r="G1385" s="13">
        <f t="shared" si="68"/>
        <v>121863.75</v>
      </c>
    </row>
    <row r="1386" spans="1:7">
      <c r="A1386" s="9" t="s">
        <v>1725</v>
      </c>
      <c r="B1386" s="9" t="s">
        <v>1011</v>
      </c>
      <c r="C1386" t="s">
        <v>20</v>
      </c>
      <c r="D1386" t="s">
        <v>1012</v>
      </c>
      <c r="E1386" s="18">
        <v>11.6</v>
      </c>
      <c r="F1386" s="2">
        <v>28.89</v>
      </c>
      <c r="G1386" s="13">
        <f t="shared" si="68"/>
        <v>335.12</v>
      </c>
    </row>
    <row r="1387" spans="1:7">
      <c r="A1387" s="9" t="s">
        <v>1726</v>
      </c>
      <c r="B1387" s="9" t="s">
        <v>1152</v>
      </c>
      <c r="C1387" t="s">
        <v>20</v>
      </c>
      <c r="D1387" t="s">
        <v>1153</v>
      </c>
      <c r="E1387" s="18">
        <v>573.20000000000005</v>
      </c>
      <c r="F1387" s="2">
        <v>55.15</v>
      </c>
      <c r="G1387" s="13">
        <f t="shared" si="68"/>
        <v>31611.98</v>
      </c>
    </row>
    <row r="1388" spans="1:7">
      <c r="A1388" s="9" t="s">
        <v>1727</v>
      </c>
      <c r="B1388" s="9" t="s">
        <v>1008</v>
      </c>
      <c r="C1388" t="s">
        <v>20</v>
      </c>
      <c r="D1388" t="s">
        <v>1009</v>
      </c>
      <c r="E1388" s="18">
        <v>286.60000000000002</v>
      </c>
      <c r="F1388" s="2">
        <v>26.37</v>
      </c>
      <c r="G1388" s="13">
        <f t="shared" si="68"/>
        <v>7557.64</v>
      </c>
    </row>
    <row r="1389" spans="1:7">
      <c r="A1389" s="9" t="s">
        <v>1728</v>
      </c>
      <c r="B1389" s="9" t="s">
        <v>1014</v>
      </c>
      <c r="C1389" t="s">
        <v>20</v>
      </c>
      <c r="D1389" t="s">
        <v>1015</v>
      </c>
      <c r="E1389" s="18">
        <v>286.60000000000002</v>
      </c>
      <c r="F1389" s="2">
        <v>26.99</v>
      </c>
      <c r="G1389" s="13">
        <f t="shared" si="68"/>
        <v>7735.33</v>
      </c>
    </row>
    <row r="1390" spans="1:7">
      <c r="A1390" s="9" t="s">
        <v>1729</v>
      </c>
      <c r="B1390" s="9" t="s">
        <v>1017</v>
      </c>
      <c r="C1390" t="s">
        <v>20</v>
      </c>
      <c r="D1390" t="s">
        <v>1018</v>
      </c>
      <c r="E1390" s="18">
        <v>286.60000000000002</v>
      </c>
      <c r="F1390" s="2">
        <v>90.82</v>
      </c>
      <c r="G1390" s="13">
        <f t="shared" si="68"/>
        <v>26029.01</v>
      </c>
    </row>
    <row r="1391" spans="1:7">
      <c r="A1391" s="9" t="s">
        <v>1730</v>
      </c>
      <c r="B1391" s="9" t="s">
        <v>1020</v>
      </c>
      <c r="C1391" t="s">
        <v>20</v>
      </c>
      <c r="D1391" t="s">
        <v>1021</v>
      </c>
      <c r="E1391" s="18">
        <v>286.60000000000002</v>
      </c>
      <c r="F1391" s="2">
        <v>114.81</v>
      </c>
      <c r="G1391" s="13">
        <f t="shared" si="68"/>
        <v>32904.550000000003</v>
      </c>
    </row>
    <row r="1392" spans="1:7">
      <c r="A1392" s="9" t="s">
        <v>1731</v>
      </c>
      <c r="B1392" s="9" t="s">
        <v>1732</v>
      </c>
      <c r="C1392" t="s">
        <v>59</v>
      </c>
      <c r="D1392" t="s">
        <v>1733</v>
      </c>
      <c r="E1392" s="18">
        <v>23</v>
      </c>
      <c r="F1392" s="2">
        <v>32.409999999999997</v>
      </c>
      <c r="G1392" s="13">
        <f t="shared" si="68"/>
        <v>745.43</v>
      </c>
    </row>
    <row r="1393" spans="1:7">
      <c r="A1393" s="9" t="s">
        <v>1734</v>
      </c>
      <c r="B1393" s="9" t="s">
        <v>1023</v>
      </c>
      <c r="C1393" t="s">
        <v>24</v>
      </c>
      <c r="D1393" t="s">
        <v>1024</v>
      </c>
      <c r="E1393" s="18">
        <v>283.73</v>
      </c>
      <c r="F1393" s="2">
        <v>18.579999999999998</v>
      </c>
      <c r="G1393" s="13">
        <f t="shared" si="68"/>
        <v>5271.7</v>
      </c>
    </row>
    <row r="1395" spans="1:7" s="7" customFormat="1" ht="13.15">
      <c r="A1395" s="14" t="s">
        <v>1735</v>
      </c>
      <c r="B1395" s="14" t="s">
        <v>1736</v>
      </c>
      <c r="D1395" s="7" t="s">
        <v>795</v>
      </c>
      <c r="E1395" s="17"/>
      <c r="F1395" s="8"/>
      <c r="G1395" s="12">
        <f>SUM(G1397:G1408)</f>
        <v>277562.81</v>
      </c>
    </row>
    <row r="1397" spans="1:7">
      <c r="A1397" s="9" t="s">
        <v>1737</v>
      </c>
      <c r="B1397" s="9" t="s">
        <v>797</v>
      </c>
      <c r="C1397" t="s">
        <v>24</v>
      </c>
      <c r="D1397" t="s">
        <v>798</v>
      </c>
      <c r="E1397" s="18">
        <v>3324.56</v>
      </c>
      <c r="F1397" s="2">
        <v>55.96</v>
      </c>
      <c r="G1397" s="13">
        <f t="shared" ref="G1397:G1408" si="69">E1397*F1397</f>
        <v>186042.38</v>
      </c>
    </row>
    <row r="1398" spans="1:7">
      <c r="A1398" s="9" t="s">
        <v>1738</v>
      </c>
      <c r="B1398" s="9" t="s">
        <v>1029</v>
      </c>
      <c r="C1398" t="s">
        <v>24</v>
      </c>
      <c r="D1398" t="s">
        <v>1030</v>
      </c>
      <c r="E1398" s="18">
        <v>46.4</v>
      </c>
      <c r="F1398" s="2">
        <v>5.8</v>
      </c>
      <c r="G1398" s="13">
        <f t="shared" si="69"/>
        <v>269.12</v>
      </c>
    </row>
    <row r="1399" spans="1:7">
      <c r="A1399" s="9" t="s">
        <v>1739</v>
      </c>
      <c r="B1399" s="9" t="s">
        <v>1032</v>
      </c>
      <c r="C1399" t="s">
        <v>696</v>
      </c>
      <c r="D1399" t="s">
        <v>1033</v>
      </c>
      <c r="E1399" s="18">
        <v>12</v>
      </c>
      <c r="F1399" s="2">
        <v>1662.69</v>
      </c>
      <c r="G1399" s="13">
        <f t="shared" si="69"/>
        <v>19952.28</v>
      </c>
    </row>
    <row r="1400" spans="1:7">
      <c r="A1400" s="9" t="s">
        <v>1740</v>
      </c>
      <c r="B1400" s="9" t="s">
        <v>1035</v>
      </c>
      <c r="C1400" t="s">
        <v>696</v>
      </c>
      <c r="D1400" t="s">
        <v>1036</v>
      </c>
      <c r="E1400" s="18">
        <v>92</v>
      </c>
      <c r="F1400" s="2">
        <v>337.64</v>
      </c>
      <c r="G1400" s="13">
        <f t="shared" si="69"/>
        <v>31062.880000000001</v>
      </c>
    </row>
    <row r="1401" spans="1:7">
      <c r="A1401" s="9" t="s">
        <v>1741</v>
      </c>
      <c r="B1401" s="9" t="s">
        <v>1038</v>
      </c>
      <c r="C1401" t="s">
        <v>696</v>
      </c>
      <c r="D1401" t="s">
        <v>1039</v>
      </c>
      <c r="E1401" s="18">
        <v>57</v>
      </c>
      <c r="F1401" s="2">
        <v>163.55000000000001</v>
      </c>
      <c r="G1401" s="13">
        <f t="shared" si="69"/>
        <v>9322.35</v>
      </c>
    </row>
    <row r="1402" spans="1:7">
      <c r="A1402" s="9" t="s">
        <v>1742</v>
      </c>
      <c r="B1402" s="9" t="s">
        <v>1041</v>
      </c>
      <c r="C1402" t="s">
        <v>696</v>
      </c>
      <c r="D1402" t="s">
        <v>1042</v>
      </c>
      <c r="E1402" s="18">
        <v>14</v>
      </c>
      <c r="F1402" s="2">
        <v>359.17</v>
      </c>
      <c r="G1402" s="13">
        <f t="shared" si="69"/>
        <v>5028.38</v>
      </c>
    </row>
    <row r="1403" spans="1:7">
      <c r="A1403" s="9" t="s">
        <v>1743</v>
      </c>
      <c r="B1403" s="9" t="s">
        <v>1050</v>
      </c>
      <c r="C1403" t="s">
        <v>1051</v>
      </c>
      <c r="D1403" t="s">
        <v>1052</v>
      </c>
      <c r="E1403" s="18">
        <v>2</v>
      </c>
      <c r="F1403" s="2">
        <v>105.3</v>
      </c>
      <c r="G1403" s="13">
        <f t="shared" si="69"/>
        <v>210.6</v>
      </c>
    </row>
    <row r="1404" spans="1:7">
      <c r="A1404" s="9" t="s">
        <v>1744</v>
      </c>
      <c r="B1404" s="9" t="s">
        <v>928</v>
      </c>
      <c r="C1404" t="s">
        <v>760</v>
      </c>
      <c r="D1404" t="s">
        <v>929</v>
      </c>
      <c r="E1404" s="18">
        <v>10</v>
      </c>
      <c r="F1404" s="2">
        <v>241.11</v>
      </c>
      <c r="G1404" s="13">
        <f t="shared" si="69"/>
        <v>2411.1</v>
      </c>
    </row>
    <row r="1405" spans="1:7">
      <c r="A1405" s="9" t="s">
        <v>1745</v>
      </c>
      <c r="B1405" s="9" t="s">
        <v>1044</v>
      </c>
      <c r="C1405" t="s">
        <v>696</v>
      </c>
      <c r="D1405" t="s">
        <v>1045</v>
      </c>
      <c r="E1405" s="18">
        <v>48</v>
      </c>
      <c r="F1405" s="2">
        <v>118.79</v>
      </c>
      <c r="G1405" s="13">
        <f t="shared" si="69"/>
        <v>5701.92</v>
      </c>
    </row>
    <row r="1406" spans="1:7">
      <c r="A1406" s="9" t="s">
        <v>1746</v>
      </c>
      <c r="B1406" s="9" t="s">
        <v>1047</v>
      </c>
      <c r="C1406" t="s">
        <v>696</v>
      </c>
      <c r="D1406" t="s">
        <v>1048</v>
      </c>
      <c r="E1406" s="18">
        <v>2</v>
      </c>
      <c r="F1406" s="2">
        <v>1333.46</v>
      </c>
      <c r="G1406" s="13">
        <f t="shared" si="69"/>
        <v>2666.92</v>
      </c>
    </row>
    <row r="1407" spans="1:7">
      <c r="A1407" s="9" t="s">
        <v>1747</v>
      </c>
      <c r="B1407" s="9" t="s">
        <v>1054</v>
      </c>
      <c r="C1407" t="s">
        <v>696</v>
      </c>
      <c r="D1407" t="s">
        <v>1055</v>
      </c>
      <c r="E1407" s="18">
        <v>64</v>
      </c>
      <c r="F1407" s="2">
        <v>93.3</v>
      </c>
      <c r="G1407" s="13">
        <f t="shared" si="69"/>
        <v>5971.2</v>
      </c>
    </row>
    <row r="1408" spans="1:7">
      <c r="A1408" s="9" t="s">
        <v>1748</v>
      </c>
      <c r="B1408" s="9" t="s">
        <v>1057</v>
      </c>
      <c r="C1408" t="s">
        <v>696</v>
      </c>
      <c r="D1408" t="s">
        <v>1058</v>
      </c>
      <c r="E1408" s="18">
        <v>24</v>
      </c>
      <c r="F1408" s="2">
        <v>371.82</v>
      </c>
      <c r="G1408" s="13">
        <f t="shared" si="69"/>
        <v>8923.68</v>
      </c>
    </row>
    <row r="1410" spans="1:7" s="7" customFormat="1" ht="13.15">
      <c r="A1410" s="14" t="s">
        <v>1749</v>
      </c>
      <c r="B1410" s="14" t="s">
        <v>1750</v>
      </c>
      <c r="D1410" s="7" t="s">
        <v>1061</v>
      </c>
      <c r="E1410" s="17"/>
      <c r="F1410" s="8"/>
      <c r="G1410" s="12">
        <f>SUM(G1412:G1429)</f>
        <v>246989.72</v>
      </c>
    </row>
    <row r="1412" spans="1:7">
      <c r="A1412" s="9" t="s">
        <v>1751</v>
      </c>
      <c r="B1412" s="9" t="s">
        <v>1063</v>
      </c>
      <c r="C1412" t="s">
        <v>20</v>
      </c>
      <c r="D1412" t="s">
        <v>1064</v>
      </c>
      <c r="E1412" s="18">
        <v>612</v>
      </c>
      <c r="F1412" s="2">
        <v>23.16</v>
      </c>
      <c r="G1412" s="13">
        <f t="shared" ref="G1412:G1429" si="70">E1412*F1412</f>
        <v>14173.92</v>
      </c>
    </row>
    <row r="1413" spans="1:7">
      <c r="A1413" s="9" t="s">
        <v>1752</v>
      </c>
      <c r="B1413" s="9" t="s">
        <v>1066</v>
      </c>
      <c r="C1413" t="s">
        <v>470</v>
      </c>
      <c r="D1413" t="s">
        <v>1067</v>
      </c>
      <c r="E1413" s="18">
        <v>2</v>
      </c>
      <c r="F1413" s="2">
        <v>1036.1400000000001</v>
      </c>
      <c r="G1413" s="13">
        <f t="shared" si="70"/>
        <v>2072.2800000000002</v>
      </c>
    </row>
    <row r="1414" spans="1:7">
      <c r="A1414" s="9" t="s">
        <v>1753</v>
      </c>
      <c r="B1414" s="9" t="s">
        <v>1069</v>
      </c>
      <c r="C1414" t="s">
        <v>59</v>
      </c>
      <c r="D1414" t="s">
        <v>1070</v>
      </c>
      <c r="E1414" s="18">
        <v>1653.79</v>
      </c>
      <c r="F1414" s="2">
        <v>59.1</v>
      </c>
      <c r="G1414" s="13">
        <f t="shared" si="70"/>
        <v>97738.99</v>
      </c>
    </row>
    <row r="1415" spans="1:7">
      <c r="A1415" s="9" t="s">
        <v>1754</v>
      </c>
      <c r="B1415" s="9" t="s">
        <v>1072</v>
      </c>
      <c r="C1415" t="s">
        <v>470</v>
      </c>
      <c r="D1415" t="s">
        <v>1073</v>
      </c>
      <c r="E1415" s="18">
        <v>1094</v>
      </c>
      <c r="F1415" s="2">
        <v>6.64</v>
      </c>
      <c r="G1415" s="13">
        <f t="shared" si="70"/>
        <v>7264.16</v>
      </c>
    </row>
    <row r="1416" spans="1:7">
      <c r="A1416" s="9" t="s">
        <v>1755</v>
      </c>
      <c r="B1416" s="9" t="s">
        <v>1075</v>
      </c>
      <c r="C1416" t="s">
        <v>20</v>
      </c>
      <c r="D1416" t="s">
        <v>1076</v>
      </c>
      <c r="E1416" s="18">
        <v>1224</v>
      </c>
      <c r="F1416" s="2">
        <v>21.49</v>
      </c>
      <c r="G1416" s="13">
        <f t="shared" si="70"/>
        <v>26303.759999999998</v>
      </c>
    </row>
    <row r="1417" spans="1:7">
      <c r="A1417" s="9" t="s">
        <v>1756</v>
      </c>
      <c r="B1417" s="9" t="s">
        <v>1078</v>
      </c>
      <c r="C1417" t="s">
        <v>20</v>
      </c>
      <c r="D1417" t="s">
        <v>1079</v>
      </c>
      <c r="E1417" s="18">
        <v>612</v>
      </c>
      <c r="F1417" s="2">
        <v>4.8099999999999996</v>
      </c>
      <c r="G1417" s="13">
        <f t="shared" si="70"/>
        <v>2943.72</v>
      </c>
    </row>
    <row r="1418" spans="1:7">
      <c r="A1418" s="9" t="s">
        <v>1757</v>
      </c>
      <c r="B1418" s="9" t="s">
        <v>1081</v>
      </c>
      <c r="C1418" t="s">
        <v>470</v>
      </c>
      <c r="D1418" t="s">
        <v>1082</v>
      </c>
      <c r="E1418" s="18">
        <v>2</v>
      </c>
      <c r="F1418" s="2">
        <v>7482.19</v>
      </c>
      <c r="G1418" s="13">
        <f t="shared" si="70"/>
        <v>14964.38</v>
      </c>
    </row>
    <row r="1419" spans="1:7">
      <c r="A1419" s="9" t="s">
        <v>1758</v>
      </c>
      <c r="B1419" s="9" t="s">
        <v>1084</v>
      </c>
      <c r="C1419" t="s">
        <v>470</v>
      </c>
      <c r="D1419" t="s">
        <v>1085</v>
      </c>
      <c r="E1419" s="18">
        <v>2</v>
      </c>
      <c r="F1419" s="2">
        <v>10959.5</v>
      </c>
      <c r="G1419" s="13">
        <f t="shared" si="70"/>
        <v>21919</v>
      </c>
    </row>
    <row r="1420" spans="1:7">
      <c r="A1420" s="9" t="s">
        <v>1759</v>
      </c>
      <c r="B1420" s="9" t="s">
        <v>1087</v>
      </c>
      <c r="C1420" t="s">
        <v>470</v>
      </c>
      <c r="D1420" t="s">
        <v>1088</v>
      </c>
      <c r="E1420" s="18">
        <v>12</v>
      </c>
      <c r="F1420" s="2">
        <v>348.67</v>
      </c>
      <c r="G1420" s="13">
        <f t="shared" si="70"/>
        <v>4184.04</v>
      </c>
    </row>
    <row r="1421" spans="1:7">
      <c r="A1421" s="9" t="s">
        <v>1760</v>
      </c>
      <c r="B1421" s="9" t="s">
        <v>1090</v>
      </c>
      <c r="C1421" t="s">
        <v>20</v>
      </c>
      <c r="D1421" t="s">
        <v>1091</v>
      </c>
      <c r="E1421" s="18">
        <v>612</v>
      </c>
      <c r="F1421" s="2">
        <v>1.39</v>
      </c>
      <c r="G1421" s="13">
        <f t="shared" si="70"/>
        <v>850.68</v>
      </c>
    </row>
    <row r="1422" spans="1:7">
      <c r="A1422" s="9" t="s">
        <v>1761</v>
      </c>
      <c r="B1422" s="9" t="s">
        <v>1093</v>
      </c>
      <c r="C1422" t="s">
        <v>20</v>
      </c>
      <c r="D1422" t="s">
        <v>1094</v>
      </c>
      <c r="E1422" s="18">
        <v>612</v>
      </c>
      <c r="F1422" s="2">
        <v>3.7</v>
      </c>
      <c r="G1422" s="13">
        <f t="shared" si="70"/>
        <v>2264.4</v>
      </c>
    </row>
    <row r="1423" spans="1:7">
      <c r="A1423" s="9" t="s">
        <v>1762</v>
      </c>
      <c r="B1423" s="9" t="s">
        <v>785</v>
      </c>
      <c r="C1423" t="s">
        <v>470</v>
      </c>
      <c r="D1423" t="s">
        <v>786</v>
      </c>
      <c r="E1423" s="18">
        <v>1</v>
      </c>
      <c r="F1423" s="2">
        <v>3324.33</v>
      </c>
      <c r="G1423" s="13">
        <f t="shared" si="70"/>
        <v>3324.33</v>
      </c>
    </row>
    <row r="1424" spans="1:7">
      <c r="A1424" s="9" t="s">
        <v>1763</v>
      </c>
      <c r="B1424" s="9" t="s">
        <v>788</v>
      </c>
      <c r="C1424" t="s">
        <v>470</v>
      </c>
      <c r="D1424" t="s">
        <v>789</v>
      </c>
      <c r="E1424" s="18">
        <v>1</v>
      </c>
      <c r="F1424" s="2">
        <v>1414.96</v>
      </c>
      <c r="G1424" s="13">
        <f t="shared" si="70"/>
        <v>1414.96</v>
      </c>
    </row>
    <row r="1425" spans="1:7">
      <c r="A1425" s="9" t="s">
        <v>1764</v>
      </c>
      <c r="B1425" s="9" t="s">
        <v>1096</v>
      </c>
      <c r="C1425" t="s">
        <v>470</v>
      </c>
      <c r="D1425" t="s">
        <v>1097</v>
      </c>
      <c r="E1425" s="18">
        <v>1</v>
      </c>
      <c r="F1425" s="2">
        <v>1330.26</v>
      </c>
      <c r="G1425" s="13">
        <f t="shared" si="70"/>
        <v>1330.26</v>
      </c>
    </row>
    <row r="1426" spans="1:7">
      <c r="A1426" s="9" t="s">
        <v>1765</v>
      </c>
      <c r="B1426" s="9" t="s">
        <v>1101</v>
      </c>
      <c r="C1426" t="s">
        <v>470</v>
      </c>
      <c r="D1426" t="s">
        <v>1102</v>
      </c>
      <c r="E1426" s="18">
        <v>1</v>
      </c>
      <c r="F1426" s="2">
        <v>7801.46</v>
      </c>
      <c r="G1426" s="13">
        <f t="shared" si="70"/>
        <v>7801.46</v>
      </c>
    </row>
    <row r="1427" spans="1:7">
      <c r="A1427" s="9" t="s">
        <v>1766</v>
      </c>
      <c r="B1427" s="9" t="s">
        <v>1104</v>
      </c>
      <c r="C1427" t="s">
        <v>1105</v>
      </c>
      <c r="D1427" t="s">
        <v>1106</v>
      </c>
      <c r="E1427" s="18">
        <v>0.62</v>
      </c>
      <c r="F1427" s="2">
        <v>16500</v>
      </c>
      <c r="G1427" s="13">
        <f t="shared" si="70"/>
        <v>10230</v>
      </c>
    </row>
    <row r="1428" spans="1:7">
      <c r="A1428" s="9" t="s">
        <v>1767</v>
      </c>
      <c r="B1428" s="9" t="s">
        <v>1108</v>
      </c>
      <c r="C1428" t="s">
        <v>1105</v>
      </c>
      <c r="D1428" t="s">
        <v>1109</v>
      </c>
      <c r="E1428" s="18">
        <v>0.62</v>
      </c>
      <c r="F1428" s="2">
        <v>833.68</v>
      </c>
      <c r="G1428" s="13">
        <f t="shared" si="70"/>
        <v>516.88</v>
      </c>
    </row>
    <row r="1429" spans="1:7">
      <c r="A1429" s="9" t="s">
        <v>1768</v>
      </c>
      <c r="B1429" s="9" t="s">
        <v>1111</v>
      </c>
      <c r="C1429" t="s">
        <v>470</v>
      </c>
      <c r="D1429" t="s">
        <v>1112</v>
      </c>
      <c r="E1429" s="18">
        <v>1</v>
      </c>
      <c r="F1429" s="2">
        <v>27692.5</v>
      </c>
      <c r="G1429" s="13">
        <f t="shared" si="70"/>
        <v>27692.5</v>
      </c>
    </row>
    <row r="1431" spans="1:7" s="7" customFormat="1" ht="13.15">
      <c r="A1431" s="14" t="s">
        <v>1769</v>
      </c>
      <c r="B1431" s="14" t="s">
        <v>1770</v>
      </c>
      <c r="D1431" s="7" t="s">
        <v>1771</v>
      </c>
      <c r="E1431" s="17"/>
      <c r="F1431" s="8"/>
      <c r="G1431" s="12">
        <f>G1433+G1438+G1449+G1454+G1467</f>
        <v>885120.1</v>
      </c>
    </row>
    <row r="1433" spans="1:7" s="7" customFormat="1" ht="13.15">
      <c r="A1433" s="14" t="s">
        <v>1772</v>
      </c>
      <c r="B1433" s="14" t="s">
        <v>1773</v>
      </c>
      <c r="D1433" s="7" t="s">
        <v>687</v>
      </c>
      <c r="E1433" s="17"/>
      <c r="F1433" s="8"/>
      <c r="G1433" s="12">
        <f>SUM(G1435:G1436)</f>
        <v>132844.15</v>
      </c>
    </row>
    <row r="1435" spans="1:7">
      <c r="A1435" s="9" t="s">
        <v>1774</v>
      </c>
      <c r="B1435" s="9" t="s">
        <v>689</v>
      </c>
      <c r="C1435" t="s">
        <v>24</v>
      </c>
      <c r="D1435" t="s">
        <v>690</v>
      </c>
      <c r="E1435" s="18">
        <v>11374.76</v>
      </c>
      <c r="F1435" s="2">
        <v>10.47</v>
      </c>
      <c r="G1435" s="13">
        <f>E1435*F1435</f>
        <v>119093.74</v>
      </c>
    </row>
    <row r="1436" spans="1:7">
      <c r="A1436" s="9" t="s">
        <v>1775</v>
      </c>
      <c r="B1436" s="9" t="s">
        <v>692</v>
      </c>
      <c r="C1436" t="s">
        <v>24</v>
      </c>
      <c r="D1436" t="s">
        <v>693</v>
      </c>
      <c r="E1436" s="18">
        <v>307.95999999999998</v>
      </c>
      <c r="F1436" s="2">
        <v>44.65</v>
      </c>
      <c r="G1436" s="13">
        <f>E1436*F1436</f>
        <v>13750.41</v>
      </c>
    </row>
    <row r="1438" spans="1:7" s="7" customFormat="1" ht="13.15">
      <c r="A1438" s="14" t="s">
        <v>1776</v>
      </c>
      <c r="B1438" s="14" t="s">
        <v>1777</v>
      </c>
      <c r="D1438" s="7" t="s">
        <v>703</v>
      </c>
      <c r="E1438" s="17"/>
      <c r="F1438" s="8"/>
      <c r="G1438" s="12">
        <f>SUM(G1440:G1447)</f>
        <v>271300.88</v>
      </c>
    </row>
    <row r="1440" spans="1:7">
      <c r="A1440" s="9" t="s">
        <v>1778</v>
      </c>
      <c r="B1440" s="9" t="s">
        <v>705</v>
      </c>
      <c r="C1440" t="s">
        <v>24</v>
      </c>
      <c r="D1440" t="s">
        <v>706</v>
      </c>
      <c r="E1440" s="18">
        <v>307.95999999999998</v>
      </c>
      <c r="F1440" s="2">
        <v>47.73</v>
      </c>
      <c r="G1440" s="13">
        <f t="shared" ref="G1440:G1447" si="71">E1440*F1440</f>
        <v>14698.93</v>
      </c>
    </row>
    <row r="1441" spans="1:7">
      <c r="A1441" s="9" t="s">
        <v>1779</v>
      </c>
      <c r="B1441" s="9" t="s">
        <v>708</v>
      </c>
      <c r="C1441" t="s">
        <v>24</v>
      </c>
      <c r="D1441" t="s">
        <v>709</v>
      </c>
      <c r="E1441" s="18">
        <v>307.95999999999998</v>
      </c>
      <c r="F1441" s="2">
        <v>43.15</v>
      </c>
      <c r="G1441" s="13">
        <f t="shared" si="71"/>
        <v>13288.47</v>
      </c>
    </row>
    <row r="1442" spans="1:7">
      <c r="A1442" s="9" t="s">
        <v>1780</v>
      </c>
      <c r="B1442" s="9" t="s">
        <v>711</v>
      </c>
      <c r="C1442" t="s">
        <v>20</v>
      </c>
      <c r="D1442" t="s">
        <v>712</v>
      </c>
      <c r="E1442" s="18">
        <v>579.58000000000004</v>
      </c>
      <c r="F1442" s="2">
        <v>11.68</v>
      </c>
      <c r="G1442" s="13">
        <f t="shared" si="71"/>
        <v>6769.49</v>
      </c>
    </row>
    <row r="1443" spans="1:7">
      <c r="A1443" s="9" t="s">
        <v>1781</v>
      </c>
      <c r="B1443" s="9" t="s">
        <v>714</v>
      </c>
      <c r="C1443" t="s">
        <v>696</v>
      </c>
      <c r="D1443" t="s">
        <v>715</v>
      </c>
      <c r="E1443" s="18">
        <v>303</v>
      </c>
      <c r="F1443" s="2">
        <v>15.83</v>
      </c>
      <c r="G1443" s="13">
        <f t="shared" si="71"/>
        <v>4796.49</v>
      </c>
    </row>
    <row r="1444" spans="1:7">
      <c r="A1444" s="9" t="s">
        <v>1782</v>
      </c>
      <c r="B1444" s="9" t="s">
        <v>717</v>
      </c>
      <c r="C1444" t="s">
        <v>20</v>
      </c>
      <c r="D1444" t="s">
        <v>718</v>
      </c>
      <c r="E1444" s="18">
        <v>90.6</v>
      </c>
      <c r="F1444" s="2">
        <v>31.13</v>
      </c>
      <c r="G1444" s="13">
        <f t="shared" si="71"/>
        <v>2820.38</v>
      </c>
    </row>
    <row r="1445" spans="1:7">
      <c r="A1445" s="9" t="s">
        <v>1783</v>
      </c>
      <c r="B1445" s="9" t="s">
        <v>720</v>
      </c>
      <c r="C1445" t="s">
        <v>24</v>
      </c>
      <c r="D1445" t="s">
        <v>721</v>
      </c>
      <c r="E1445" s="18">
        <v>6696</v>
      </c>
      <c r="F1445" s="2">
        <v>17.57</v>
      </c>
      <c r="G1445" s="13">
        <f t="shared" si="71"/>
        <v>117648.72</v>
      </c>
    </row>
    <row r="1446" spans="1:7">
      <c r="A1446" s="9" t="s">
        <v>1784</v>
      </c>
      <c r="B1446" s="9" t="s">
        <v>723</v>
      </c>
      <c r="C1446" t="s">
        <v>24</v>
      </c>
      <c r="D1446" t="s">
        <v>724</v>
      </c>
      <c r="E1446" s="18">
        <v>10368.82</v>
      </c>
      <c r="F1446" s="2">
        <v>10.7</v>
      </c>
      <c r="G1446" s="13">
        <f t="shared" si="71"/>
        <v>110946.37</v>
      </c>
    </row>
    <row r="1447" spans="1:7">
      <c r="A1447" s="9" t="s">
        <v>1785</v>
      </c>
      <c r="B1447" s="9" t="s">
        <v>953</v>
      </c>
      <c r="C1447" t="s">
        <v>20</v>
      </c>
      <c r="D1447" t="s">
        <v>954</v>
      </c>
      <c r="E1447" s="18">
        <v>13.26</v>
      </c>
      <c r="F1447" s="2">
        <v>25.04</v>
      </c>
      <c r="G1447" s="13">
        <f t="shared" si="71"/>
        <v>332.03</v>
      </c>
    </row>
    <row r="1449" spans="1:7" s="7" customFormat="1" ht="13.15">
      <c r="A1449" s="14" t="s">
        <v>1786</v>
      </c>
      <c r="B1449" s="14" t="s">
        <v>1787</v>
      </c>
      <c r="D1449" s="7" t="s">
        <v>727</v>
      </c>
      <c r="E1449" s="17"/>
      <c r="F1449" s="8"/>
      <c r="G1449" s="12">
        <f>SUM(G1451:G1452)</f>
        <v>23806.959999999999</v>
      </c>
    </row>
    <row r="1451" spans="1:7">
      <c r="A1451" s="9" t="s">
        <v>1788</v>
      </c>
      <c r="B1451" s="9" t="s">
        <v>729</v>
      </c>
      <c r="C1451" t="s">
        <v>696</v>
      </c>
      <c r="D1451" t="s">
        <v>730</v>
      </c>
      <c r="E1451" s="18">
        <v>48</v>
      </c>
      <c r="F1451" s="2">
        <v>74.2</v>
      </c>
      <c r="G1451" s="13">
        <f>E1451*F1451</f>
        <v>3561.6</v>
      </c>
    </row>
    <row r="1452" spans="1:7">
      <c r="A1452" s="9" t="s">
        <v>1789</v>
      </c>
      <c r="B1452" s="9" t="s">
        <v>732</v>
      </c>
      <c r="C1452" t="s">
        <v>20</v>
      </c>
      <c r="D1452" t="s">
        <v>733</v>
      </c>
      <c r="E1452" s="18">
        <v>664</v>
      </c>
      <c r="F1452" s="2">
        <v>30.49</v>
      </c>
      <c r="G1452" s="13">
        <f>E1452*F1452</f>
        <v>20245.36</v>
      </c>
    </row>
    <row r="1454" spans="1:7" s="7" customFormat="1" ht="13.15">
      <c r="A1454" s="14" t="s">
        <v>1790</v>
      </c>
      <c r="B1454" s="14" t="s">
        <v>1791</v>
      </c>
      <c r="D1454" s="7" t="s">
        <v>736</v>
      </c>
      <c r="E1454" s="17"/>
      <c r="F1454" s="8"/>
      <c r="G1454" s="12">
        <f>SUM(G1456:G1465)</f>
        <v>233773.52</v>
      </c>
    </row>
    <row r="1456" spans="1:7">
      <c r="A1456" s="9" t="s">
        <v>1792</v>
      </c>
      <c r="B1456" s="9" t="s">
        <v>840</v>
      </c>
      <c r="C1456" t="s">
        <v>20</v>
      </c>
      <c r="D1456" t="s">
        <v>841</v>
      </c>
      <c r="E1456" s="18">
        <v>670</v>
      </c>
      <c r="F1456" s="2">
        <v>25.79</v>
      </c>
      <c r="G1456" s="13">
        <f t="shared" ref="G1456:G1465" si="72">E1456*F1456</f>
        <v>17279.3</v>
      </c>
    </row>
    <row r="1457" spans="1:7">
      <c r="A1457" s="9" t="s">
        <v>1793</v>
      </c>
      <c r="B1457" s="9" t="s">
        <v>846</v>
      </c>
      <c r="C1457" t="s">
        <v>20</v>
      </c>
      <c r="D1457" t="s">
        <v>847</v>
      </c>
      <c r="E1457" s="18">
        <v>670</v>
      </c>
      <c r="F1457" s="2">
        <v>126.92</v>
      </c>
      <c r="G1457" s="13">
        <f t="shared" si="72"/>
        <v>85036.4</v>
      </c>
    </row>
    <row r="1458" spans="1:7">
      <c r="A1458" s="9" t="s">
        <v>1794</v>
      </c>
      <c r="B1458" s="9" t="s">
        <v>753</v>
      </c>
      <c r="C1458" t="s">
        <v>20</v>
      </c>
      <c r="D1458" t="s">
        <v>754</v>
      </c>
      <c r="E1458" s="18">
        <v>10</v>
      </c>
      <c r="F1458" s="2">
        <v>19.93</v>
      </c>
      <c r="G1458" s="13">
        <f t="shared" si="72"/>
        <v>199.3</v>
      </c>
    </row>
    <row r="1459" spans="1:7">
      <c r="A1459" s="9" t="s">
        <v>1795</v>
      </c>
      <c r="B1459" s="9" t="s">
        <v>763</v>
      </c>
      <c r="C1459" t="s">
        <v>696</v>
      </c>
      <c r="D1459" t="s">
        <v>764</v>
      </c>
      <c r="E1459" s="18">
        <v>2</v>
      </c>
      <c r="F1459" s="2">
        <v>5453.81</v>
      </c>
      <c r="G1459" s="13">
        <f t="shared" si="72"/>
        <v>10907.62</v>
      </c>
    </row>
    <row r="1460" spans="1:7">
      <c r="A1460" s="9" t="s">
        <v>1796</v>
      </c>
      <c r="B1460" s="9" t="s">
        <v>759</v>
      </c>
      <c r="C1460" t="s">
        <v>760</v>
      </c>
      <c r="D1460" t="s">
        <v>761</v>
      </c>
      <c r="E1460" s="18">
        <v>1</v>
      </c>
      <c r="F1460" s="2">
        <v>4326.96</v>
      </c>
      <c r="G1460" s="13">
        <f t="shared" si="72"/>
        <v>4326.96</v>
      </c>
    </row>
    <row r="1461" spans="1:7">
      <c r="A1461" s="9" t="s">
        <v>1797</v>
      </c>
      <c r="B1461" s="9" t="s">
        <v>1798</v>
      </c>
      <c r="C1461" t="s">
        <v>20</v>
      </c>
      <c r="D1461" t="s">
        <v>1799</v>
      </c>
      <c r="E1461" s="18">
        <v>670</v>
      </c>
      <c r="F1461" s="2">
        <v>7.26</v>
      </c>
      <c r="G1461" s="13">
        <f t="shared" si="72"/>
        <v>4864.2</v>
      </c>
    </row>
    <row r="1462" spans="1:7">
      <c r="A1462" s="9" t="s">
        <v>1800</v>
      </c>
      <c r="B1462" s="9" t="s">
        <v>775</v>
      </c>
      <c r="C1462" t="s">
        <v>20</v>
      </c>
      <c r="D1462" t="s">
        <v>776</v>
      </c>
      <c r="E1462" s="18">
        <v>663.2</v>
      </c>
      <c r="F1462" s="2">
        <v>157.86000000000001</v>
      </c>
      <c r="G1462" s="13">
        <f t="shared" si="72"/>
        <v>104692.75</v>
      </c>
    </row>
    <row r="1463" spans="1:7">
      <c r="A1463" s="9" t="s">
        <v>1801</v>
      </c>
      <c r="B1463" s="9" t="s">
        <v>1002</v>
      </c>
      <c r="C1463" t="s">
        <v>20</v>
      </c>
      <c r="D1463" t="s">
        <v>1003</v>
      </c>
      <c r="E1463" s="18">
        <v>23.2</v>
      </c>
      <c r="F1463" s="2">
        <v>74.47</v>
      </c>
      <c r="G1463" s="13">
        <f t="shared" si="72"/>
        <v>1727.7</v>
      </c>
    </row>
    <row r="1464" spans="1:7">
      <c r="A1464" s="9" t="s">
        <v>1802</v>
      </c>
      <c r="B1464" s="9" t="s">
        <v>785</v>
      </c>
      <c r="C1464" t="s">
        <v>470</v>
      </c>
      <c r="D1464" t="s">
        <v>786</v>
      </c>
      <c r="E1464" s="18">
        <v>1</v>
      </c>
      <c r="F1464" s="2">
        <v>3324.33</v>
      </c>
      <c r="G1464" s="13">
        <f t="shared" si="72"/>
        <v>3324.33</v>
      </c>
    </row>
    <row r="1465" spans="1:7">
      <c r="A1465" s="9" t="s">
        <v>1803</v>
      </c>
      <c r="B1465" s="9" t="s">
        <v>788</v>
      </c>
      <c r="C1465" t="s">
        <v>470</v>
      </c>
      <c r="D1465" t="s">
        <v>789</v>
      </c>
      <c r="E1465" s="18">
        <v>1</v>
      </c>
      <c r="F1465" s="2">
        <v>1414.96</v>
      </c>
      <c r="G1465" s="13">
        <f t="shared" si="72"/>
        <v>1414.96</v>
      </c>
    </row>
    <row r="1467" spans="1:7" s="7" customFormat="1" ht="13.15">
      <c r="A1467" s="14" t="s">
        <v>1804</v>
      </c>
      <c r="B1467" s="14" t="s">
        <v>1805</v>
      </c>
      <c r="D1467" s="7" t="s">
        <v>795</v>
      </c>
      <c r="E1467" s="17"/>
      <c r="F1467" s="8"/>
      <c r="G1467" s="12">
        <f>SUM(G1469:G1472)</f>
        <v>223394.59</v>
      </c>
    </row>
    <row r="1469" spans="1:7">
      <c r="A1469" s="9" t="s">
        <v>1806</v>
      </c>
      <c r="B1469" s="9" t="s">
        <v>797</v>
      </c>
      <c r="C1469" t="s">
        <v>24</v>
      </c>
      <c r="D1469" t="s">
        <v>798</v>
      </c>
      <c r="E1469" s="18">
        <v>3846.56</v>
      </c>
      <c r="F1469" s="2">
        <v>55.96</v>
      </c>
      <c r="G1469" s="13">
        <f>E1469*F1469</f>
        <v>215253.5</v>
      </c>
    </row>
    <row r="1470" spans="1:7">
      <c r="A1470" s="9" t="s">
        <v>1807</v>
      </c>
      <c r="B1470" s="9" t="s">
        <v>800</v>
      </c>
      <c r="C1470" t="s">
        <v>696</v>
      </c>
      <c r="D1470" t="s">
        <v>801</v>
      </c>
      <c r="E1470" s="18">
        <v>4</v>
      </c>
      <c r="F1470" s="2">
        <v>1457.5</v>
      </c>
      <c r="G1470" s="13">
        <f>E1470*F1470</f>
        <v>5830</v>
      </c>
    </row>
    <row r="1471" spans="1:7">
      <c r="A1471" s="9" t="s">
        <v>1808</v>
      </c>
      <c r="B1471" s="9" t="s">
        <v>1809</v>
      </c>
      <c r="C1471" t="s">
        <v>760</v>
      </c>
      <c r="D1471" t="s">
        <v>1810</v>
      </c>
      <c r="E1471" s="18">
        <v>2</v>
      </c>
      <c r="F1471" s="2">
        <v>696.36</v>
      </c>
      <c r="G1471" s="13">
        <f>E1471*F1471</f>
        <v>1392.72</v>
      </c>
    </row>
    <row r="1472" spans="1:7">
      <c r="A1472" s="9" t="s">
        <v>1811</v>
      </c>
      <c r="B1472" s="9" t="s">
        <v>1812</v>
      </c>
      <c r="C1472" t="s">
        <v>760</v>
      </c>
      <c r="D1472" t="s">
        <v>1813</v>
      </c>
      <c r="E1472" s="18">
        <v>1</v>
      </c>
      <c r="F1472" s="2">
        <v>918.37</v>
      </c>
      <c r="G1472" s="13">
        <f>E1472*F1472</f>
        <v>918.37</v>
      </c>
    </row>
    <row r="1474" spans="1:7" s="7" customFormat="1" ht="13.15">
      <c r="A1474" s="14" t="s">
        <v>1814</v>
      </c>
      <c r="B1474" s="14" t="s">
        <v>1815</v>
      </c>
      <c r="D1474" s="7" t="s">
        <v>1816</v>
      </c>
      <c r="E1474" s="17"/>
      <c r="F1474" s="8"/>
      <c r="G1474" s="12">
        <f>G1476+G1516+G1556+G1601+G1637+G1663+G1698</f>
        <v>643886.56000000006</v>
      </c>
    </row>
    <row r="1476" spans="1:7" s="7" customFormat="1" ht="13.15">
      <c r="A1476" s="14" t="s">
        <v>1817</v>
      </c>
      <c r="B1476" s="14" t="s">
        <v>1818</v>
      </c>
      <c r="D1476" s="7" t="s">
        <v>1819</v>
      </c>
      <c r="E1476" s="17"/>
      <c r="F1476" s="8"/>
      <c r="G1476" s="12">
        <f>G1478+G1483+G1493+G1498+G1503+G1508</f>
        <v>184097.28</v>
      </c>
    </row>
    <row r="1478" spans="1:7" s="7" customFormat="1" ht="13.15">
      <c r="A1478" s="14" t="s">
        <v>1820</v>
      </c>
      <c r="B1478" s="14" t="s">
        <v>1821</v>
      </c>
      <c r="D1478" s="7" t="s">
        <v>687</v>
      </c>
      <c r="E1478" s="17"/>
      <c r="F1478" s="8"/>
      <c r="G1478" s="12">
        <f>SUM(G1480:G1481)</f>
        <v>19198.650000000001</v>
      </c>
    </row>
    <row r="1480" spans="1:7">
      <c r="A1480" s="9" t="s">
        <v>1822</v>
      </c>
      <c r="B1480" s="9" t="s">
        <v>689</v>
      </c>
      <c r="C1480" t="s">
        <v>24</v>
      </c>
      <c r="D1480" t="s">
        <v>690</v>
      </c>
      <c r="E1480" s="18">
        <v>1689.54</v>
      </c>
      <c r="F1480" s="2">
        <v>10.47</v>
      </c>
      <c r="G1480" s="13">
        <f>E1480*F1480</f>
        <v>17689.48</v>
      </c>
    </row>
    <row r="1481" spans="1:7">
      <c r="A1481" s="9" t="s">
        <v>1823</v>
      </c>
      <c r="B1481" s="9" t="s">
        <v>692</v>
      </c>
      <c r="C1481" t="s">
        <v>24</v>
      </c>
      <c r="D1481" t="s">
        <v>693</v>
      </c>
      <c r="E1481" s="18">
        <v>33.799999999999997</v>
      </c>
      <c r="F1481" s="2">
        <v>44.65</v>
      </c>
      <c r="G1481" s="13">
        <f>E1481*F1481</f>
        <v>1509.17</v>
      </c>
    </row>
    <row r="1483" spans="1:7" s="7" customFormat="1" ht="13.15">
      <c r="A1483" s="14" t="s">
        <v>1824</v>
      </c>
      <c r="B1483" s="14" t="s">
        <v>1825</v>
      </c>
      <c r="D1483" s="7" t="s">
        <v>703</v>
      </c>
      <c r="E1483" s="17"/>
      <c r="F1483" s="8"/>
      <c r="G1483" s="12">
        <f>SUM(G1485:G1491)</f>
        <v>47976.47</v>
      </c>
    </row>
    <row r="1485" spans="1:7">
      <c r="A1485" s="9" t="s">
        <v>1826</v>
      </c>
      <c r="B1485" s="9" t="s">
        <v>705</v>
      </c>
      <c r="C1485" t="s">
        <v>24</v>
      </c>
      <c r="D1485" t="s">
        <v>706</v>
      </c>
      <c r="E1485" s="18">
        <v>33.799999999999997</v>
      </c>
      <c r="F1485" s="2">
        <v>47.73</v>
      </c>
      <c r="G1485" s="13">
        <f t="shared" ref="G1485:G1491" si="73">E1485*F1485</f>
        <v>1613.27</v>
      </c>
    </row>
    <row r="1486" spans="1:7">
      <c r="A1486" s="9" t="s">
        <v>1827</v>
      </c>
      <c r="B1486" s="9" t="s">
        <v>708</v>
      </c>
      <c r="C1486" t="s">
        <v>24</v>
      </c>
      <c r="D1486" t="s">
        <v>709</v>
      </c>
      <c r="E1486" s="18">
        <v>33.799999999999997</v>
      </c>
      <c r="F1486" s="2">
        <v>43.15</v>
      </c>
      <c r="G1486" s="13">
        <f t="shared" si="73"/>
        <v>1458.47</v>
      </c>
    </row>
    <row r="1487" spans="1:7">
      <c r="A1487" s="9" t="s">
        <v>1828</v>
      </c>
      <c r="B1487" s="9" t="s">
        <v>711</v>
      </c>
      <c r="C1487" t="s">
        <v>20</v>
      </c>
      <c r="D1487" t="s">
        <v>712</v>
      </c>
      <c r="E1487" s="18">
        <v>11.48</v>
      </c>
      <c r="F1487" s="2">
        <v>11.68</v>
      </c>
      <c r="G1487" s="13">
        <f t="shared" si="73"/>
        <v>134.09</v>
      </c>
    </row>
    <row r="1488" spans="1:7">
      <c r="A1488" s="9" t="s">
        <v>1829</v>
      </c>
      <c r="B1488" s="9" t="s">
        <v>723</v>
      </c>
      <c r="C1488" t="s">
        <v>24</v>
      </c>
      <c r="D1488" t="s">
        <v>724</v>
      </c>
      <c r="E1488" s="18">
        <v>1689.54</v>
      </c>
      <c r="F1488" s="2">
        <v>10.7</v>
      </c>
      <c r="G1488" s="13">
        <f t="shared" si="73"/>
        <v>18078.080000000002</v>
      </c>
    </row>
    <row r="1489" spans="1:7">
      <c r="A1489" s="9" t="s">
        <v>1830</v>
      </c>
      <c r="B1489" s="9" t="s">
        <v>714</v>
      </c>
      <c r="C1489" t="s">
        <v>696</v>
      </c>
      <c r="D1489" t="s">
        <v>715</v>
      </c>
      <c r="E1489" s="18">
        <v>10</v>
      </c>
      <c r="F1489" s="2">
        <v>15.83</v>
      </c>
      <c r="G1489" s="13">
        <f t="shared" si="73"/>
        <v>158.30000000000001</v>
      </c>
    </row>
    <row r="1490" spans="1:7">
      <c r="A1490" s="9" t="s">
        <v>1831</v>
      </c>
      <c r="B1490" s="9" t="s">
        <v>717</v>
      </c>
      <c r="C1490" t="s">
        <v>20</v>
      </c>
      <c r="D1490" t="s">
        <v>718</v>
      </c>
      <c r="E1490" s="18">
        <v>2.88</v>
      </c>
      <c r="F1490" s="2">
        <v>31.13</v>
      </c>
      <c r="G1490" s="13">
        <f t="shared" si="73"/>
        <v>89.65</v>
      </c>
    </row>
    <row r="1491" spans="1:7">
      <c r="A1491" s="9" t="s">
        <v>1832</v>
      </c>
      <c r="B1491" s="9" t="s">
        <v>720</v>
      </c>
      <c r="C1491" t="s">
        <v>24</v>
      </c>
      <c r="D1491" t="s">
        <v>721</v>
      </c>
      <c r="E1491" s="18">
        <v>1505.1</v>
      </c>
      <c r="F1491" s="2">
        <v>17.57</v>
      </c>
      <c r="G1491" s="13">
        <f t="shared" si="73"/>
        <v>26444.61</v>
      </c>
    </row>
    <row r="1493" spans="1:7" s="7" customFormat="1" ht="13.15">
      <c r="A1493" s="14" t="s">
        <v>1833</v>
      </c>
      <c r="B1493" s="14" t="s">
        <v>1834</v>
      </c>
      <c r="D1493" s="7" t="s">
        <v>827</v>
      </c>
      <c r="E1493" s="17"/>
      <c r="F1493" s="8"/>
      <c r="G1493" s="12">
        <f>SUM(G1495:G1496)</f>
        <v>74562.66</v>
      </c>
    </row>
    <row r="1495" spans="1:7">
      <c r="A1495" s="9" t="s">
        <v>1835</v>
      </c>
      <c r="B1495" s="9" t="s">
        <v>661</v>
      </c>
      <c r="C1495" t="s">
        <v>24</v>
      </c>
      <c r="D1495" t="s">
        <v>662</v>
      </c>
      <c r="E1495" s="18">
        <v>1505.1</v>
      </c>
      <c r="F1495" s="2">
        <v>3.98</v>
      </c>
      <c r="G1495" s="13">
        <f>E1495*F1495</f>
        <v>5990.3</v>
      </c>
    </row>
    <row r="1496" spans="1:7">
      <c r="A1496" s="9" t="s">
        <v>1836</v>
      </c>
      <c r="B1496" s="9" t="s">
        <v>1837</v>
      </c>
      <c r="C1496" t="s">
        <v>24</v>
      </c>
      <c r="D1496" t="s">
        <v>1838</v>
      </c>
      <c r="E1496" s="18">
        <v>1505.1</v>
      </c>
      <c r="F1496" s="2">
        <v>45.56</v>
      </c>
      <c r="G1496" s="13">
        <f>E1496*F1496</f>
        <v>68572.36</v>
      </c>
    </row>
    <row r="1498" spans="1:7" s="7" customFormat="1" ht="13.15">
      <c r="A1498" s="14" t="s">
        <v>1839</v>
      </c>
      <c r="B1498" s="14" t="s">
        <v>1840</v>
      </c>
      <c r="D1498" s="7" t="s">
        <v>727</v>
      </c>
      <c r="E1498" s="17"/>
      <c r="F1498" s="8"/>
      <c r="G1498" s="12">
        <f>SUM(G1500:G1501)</f>
        <v>16375.36</v>
      </c>
    </row>
    <row r="1500" spans="1:7">
      <c r="A1500" s="9" t="s">
        <v>1841</v>
      </c>
      <c r="B1500" s="9" t="s">
        <v>1842</v>
      </c>
      <c r="C1500" t="s">
        <v>20</v>
      </c>
      <c r="D1500" t="s">
        <v>1843</v>
      </c>
      <c r="E1500" s="18">
        <v>75.56</v>
      </c>
      <c r="F1500" s="2">
        <v>50.27</v>
      </c>
      <c r="G1500" s="13">
        <f>E1500*F1500</f>
        <v>3798.4</v>
      </c>
    </row>
    <row r="1501" spans="1:7">
      <c r="A1501" s="9" t="s">
        <v>1844</v>
      </c>
      <c r="B1501" s="9" t="s">
        <v>1845</v>
      </c>
      <c r="C1501" t="s">
        <v>696</v>
      </c>
      <c r="D1501" t="s">
        <v>1846</v>
      </c>
      <c r="E1501" s="18">
        <v>88</v>
      </c>
      <c r="F1501" s="2">
        <v>142.91999999999999</v>
      </c>
      <c r="G1501" s="13">
        <f>E1501*F1501</f>
        <v>12576.96</v>
      </c>
    </row>
    <row r="1503" spans="1:7" s="7" customFormat="1" ht="13.15">
      <c r="A1503" s="14" t="s">
        <v>1847</v>
      </c>
      <c r="B1503" s="14" t="s">
        <v>1848</v>
      </c>
      <c r="D1503" s="7" t="s">
        <v>736</v>
      </c>
      <c r="E1503" s="17"/>
      <c r="F1503" s="8"/>
      <c r="G1503" s="12">
        <f>SUM(G1505:G1506)</f>
        <v>4741.2700000000004</v>
      </c>
    </row>
    <row r="1505" spans="1:7">
      <c r="A1505" s="9" t="s">
        <v>1849</v>
      </c>
      <c r="B1505" s="9" t="s">
        <v>753</v>
      </c>
      <c r="C1505" t="s">
        <v>20</v>
      </c>
      <c r="D1505" t="s">
        <v>754</v>
      </c>
      <c r="E1505" s="18">
        <v>5</v>
      </c>
      <c r="F1505" s="2">
        <v>19.93</v>
      </c>
      <c r="G1505" s="13">
        <f>E1505*F1505</f>
        <v>99.65</v>
      </c>
    </row>
    <row r="1506" spans="1:7">
      <c r="A1506" s="9" t="s">
        <v>1850</v>
      </c>
      <c r="B1506" s="9" t="s">
        <v>48</v>
      </c>
      <c r="C1506" t="s">
        <v>20</v>
      </c>
      <c r="D1506" t="s">
        <v>49</v>
      </c>
      <c r="E1506" s="18">
        <v>93.96</v>
      </c>
      <c r="F1506" s="2">
        <v>49.4</v>
      </c>
      <c r="G1506" s="13">
        <f>E1506*F1506</f>
        <v>4641.62</v>
      </c>
    </row>
    <row r="1508" spans="1:7" s="7" customFormat="1" ht="13.15">
      <c r="A1508" s="14" t="s">
        <v>1851</v>
      </c>
      <c r="B1508" s="14" t="s">
        <v>1852</v>
      </c>
      <c r="D1508" s="7" t="s">
        <v>795</v>
      </c>
      <c r="E1508" s="17"/>
      <c r="F1508" s="8"/>
      <c r="G1508" s="12">
        <f>SUM(G1510:G1514)</f>
        <v>21242.87</v>
      </c>
    </row>
    <row r="1510" spans="1:7">
      <c r="A1510" s="9" t="s">
        <v>1853</v>
      </c>
      <c r="B1510" s="9" t="s">
        <v>1029</v>
      </c>
      <c r="C1510" t="s">
        <v>24</v>
      </c>
      <c r="D1510" t="s">
        <v>1030</v>
      </c>
      <c r="E1510" s="18">
        <v>151.12</v>
      </c>
      <c r="F1510" s="2">
        <v>5.8</v>
      </c>
      <c r="G1510" s="13">
        <f>E1510*F1510</f>
        <v>876.5</v>
      </c>
    </row>
    <row r="1511" spans="1:7">
      <c r="A1511" s="9" t="s">
        <v>1854</v>
      </c>
      <c r="B1511" s="9" t="s">
        <v>800</v>
      </c>
      <c r="C1511" t="s">
        <v>696</v>
      </c>
      <c r="D1511" t="s">
        <v>801</v>
      </c>
      <c r="E1511" s="18">
        <v>6</v>
      </c>
      <c r="F1511" s="2">
        <v>1457.5</v>
      </c>
      <c r="G1511" s="13">
        <f>E1511*F1511</f>
        <v>8745</v>
      </c>
    </row>
    <row r="1512" spans="1:7">
      <c r="A1512" s="9" t="s">
        <v>1855</v>
      </c>
      <c r="B1512" s="9" t="s">
        <v>1809</v>
      </c>
      <c r="C1512" t="s">
        <v>760</v>
      </c>
      <c r="D1512" t="s">
        <v>1810</v>
      </c>
      <c r="E1512" s="18">
        <v>15</v>
      </c>
      <c r="F1512" s="2">
        <v>696.36</v>
      </c>
      <c r="G1512" s="13">
        <f>E1512*F1512</f>
        <v>10445.4</v>
      </c>
    </row>
    <row r="1513" spans="1:7">
      <c r="A1513" s="9" t="s">
        <v>1856</v>
      </c>
      <c r="B1513" s="9" t="s">
        <v>1812</v>
      </c>
      <c r="C1513" t="s">
        <v>760</v>
      </c>
      <c r="D1513" t="s">
        <v>1813</v>
      </c>
      <c r="E1513" s="18">
        <v>1</v>
      </c>
      <c r="F1513" s="2">
        <v>918.37</v>
      </c>
      <c r="G1513" s="13">
        <f>E1513*F1513</f>
        <v>918.37</v>
      </c>
    </row>
    <row r="1514" spans="1:7">
      <c r="A1514" s="9" t="s">
        <v>1857</v>
      </c>
      <c r="B1514" s="9" t="s">
        <v>1858</v>
      </c>
      <c r="C1514" t="s">
        <v>696</v>
      </c>
      <c r="D1514" t="s">
        <v>1859</v>
      </c>
      <c r="E1514" s="18">
        <v>2</v>
      </c>
      <c r="F1514" s="2">
        <v>128.80000000000001</v>
      </c>
      <c r="G1514" s="13">
        <f>E1514*F1514</f>
        <v>257.60000000000002</v>
      </c>
    </row>
    <row r="1516" spans="1:7" s="7" customFormat="1" ht="13.15">
      <c r="A1516" s="14" t="s">
        <v>1860</v>
      </c>
      <c r="B1516" s="14" t="s">
        <v>1861</v>
      </c>
      <c r="D1516" s="7" t="s">
        <v>1862</v>
      </c>
      <c r="E1516" s="17"/>
      <c r="F1516" s="8"/>
      <c r="G1516" s="12">
        <f>G1518+G1523+G1531+G1535+G1540+G1548</f>
        <v>81557.05</v>
      </c>
    </row>
    <row r="1518" spans="1:7" s="7" customFormat="1" ht="13.15">
      <c r="A1518" s="14" t="s">
        <v>1863</v>
      </c>
      <c r="B1518" s="14" t="s">
        <v>1864</v>
      </c>
      <c r="D1518" s="7" t="s">
        <v>687</v>
      </c>
      <c r="E1518" s="17"/>
      <c r="F1518" s="8"/>
      <c r="G1518" s="12">
        <f>SUM(G1520:G1521)</f>
        <v>14285.73</v>
      </c>
    </row>
    <row r="1520" spans="1:7">
      <c r="A1520" s="9" t="s">
        <v>1865</v>
      </c>
      <c r="B1520" s="9" t="s">
        <v>689</v>
      </c>
      <c r="C1520" t="s">
        <v>24</v>
      </c>
      <c r="D1520" t="s">
        <v>690</v>
      </c>
      <c r="E1520" s="18">
        <v>1257.19</v>
      </c>
      <c r="F1520" s="2">
        <v>10.47</v>
      </c>
      <c r="G1520" s="13">
        <f>E1520*F1520</f>
        <v>13162.78</v>
      </c>
    </row>
    <row r="1521" spans="1:7">
      <c r="A1521" s="9" t="s">
        <v>1866</v>
      </c>
      <c r="B1521" s="9" t="s">
        <v>692</v>
      </c>
      <c r="C1521" t="s">
        <v>24</v>
      </c>
      <c r="D1521" t="s">
        <v>693</v>
      </c>
      <c r="E1521" s="18">
        <v>25.15</v>
      </c>
      <c r="F1521" s="2">
        <v>44.65</v>
      </c>
      <c r="G1521" s="13">
        <f>E1521*F1521</f>
        <v>1122.95</v>
      </c>
    </row>
    <row r="1523" spans="1:7" s="7" customFormat="1" ht="13.15">
      <c r="A1523" s="14" t="s">
        <v>1867</v>
      </c>
      <c r="B1523" s="14" t="s">
        <v>1868</v>
      </c>
      <c r="D1523" s="7" t="s">
        <v>703</v>
      </c>
      <c r="E1523" s="17"/>
      <c r="F1523" s="8"/>
      <c r="G1523" s="12">
        <f>SUM(G1525:G1529)</f>
        <v>22727.05</v>
      </c>
    </row>
    <row r="1525" spans="1:7">
      <c r="A1525" s="9" t="s">
        <v>1869</v>
      </c>
      <c r="B1525" s="9" t="s">
        <v>705</v>
      </c>
      <c r="C1525" t="s">
        <v>24</v>
      </c>
      <c r="D1525" t="s">
        <v>706</v>
      </c>
      <c r="E1525" s="18">
        <v>25.15</v>
      </c>
      <c r="F1525" s="2">
        <v>47.73</v>
      </c>
      <c r="G1525" s="13">
        <f>E1525*F1525</f>
        <v>1200.4100000000001</v>
      </c>
    </row>
    <row r="1526" spans="1:7">
      <c r="A1526" s="9" t="s">
        <v>1870</v>
      </c>
      <c r="B1526" s="9" t="s">
        <v>708</v>
      </c>
      <c r="C1526" t="s">
        <v>24</v>
      </c>
      <c r="D1526" t="s">
        <v>709</v>
      </c>
      <c r="E1526" s="18">
        <v>25.15</v>
      </c>
      <c r="F1526" s="2">
        <v>43.15</v>
      </c>
      <c r="G1526" s="13">
        <f>E1526*F1526</f>
        <v>1085.22</v>
      </c>
    </row>
    <row r="1527" spans="1:7">
      <c r="A1527" s="9" t="s">
        <v>1871</v>
      </c>
      <c r="B1527" s="9" t="s">
        <v>711</v>
      </c>
      <c r="C1527" t="s">
        <v>20</v>
      </c>
      <c r="D1527" t="s">
        <v>712</v>
      </c>
      <c r="E1527" s="18">
        <v>564.1</v>
      </c>
      <c r="F1527" s="2">
        <v>11.68</v>
      </c>
      <c r="G1527" s="13">
        <f>E1527*F1527</f>
        <v>6588.69</v>
      </c>
    </row>
    <row r="1528" spans="1:7">
      <c r="A1528" s="9" t="s">
        <v>1872</v>
      </c>
      <c r="B1528" s="9" t="s">
        <v>723</v>
      </c>
      <c r="C1528" t="s">
        <v>24</v>
      </c>
      <c r="D1528" t="s">
        <v>724</v>
      </c>
      <c r="E1528" s="18">
        <v>1257.19</v>
      </c>
      <c r="F1528" s="2">
        <v>10.7</v>
      </c>
      <c r="G1528" s="13">
        <f>E1528*F1528</f>
        <v>13451.93</v>
      </c>
    </row>
    <row r="1529" spans="1:7">
      <c r="A1529" s="9" t="s">
        <v>1873</v>
      </c>
      <c r="B1529" s="9" t="s">
        <v>1874</v>
      </c>
      <c r="C1529" t="s">
        <v>20</v>
      </c>
      <c r="D1529" t="s">
        <v>1875</v>
      </c>
      <c r="E1529" s="18">
        <v>20</v>
      </c>
      <c r="F1529" s="2">
        <v>20.04</v>
      </c>
      <c r="G1529" s="13">
        <f>E1529*F1529</f>
        <v>400.8</v>
      </c>
    </row>
    <row r="1531" spans="1:7" s="7" customFormat="1" ht="13.15">
      <c r="A1531" s="14" t="s">
        <v>1876</v>
      </c>
      <c r="B1531" s="14" t="s">
        <v>1877</v>
      </c>
      <c r="D1531" s="7" t="s">
        <v>827</v>
      </c>
      <c r="E1531" s="17"/>
      <c r="F1531" s="8"/>
      <c r="G1531" s="12">
        <f>SUM(G1533:G1533)</f>
        <v>9783.2000000000007</v>
      </c>
    </row>
    <row r="1533" spans="1:7">
      <c r="A1533" s="9" t="s">
        <v>1878</v>
      </c>
      <c r="B1533" s="9" t="s">
        <v>1879</v>
      </c>
      <c r="C1533" t="s">
        <v>20</v>
      </c>
      <c r="D1533" t="s">
        <v>1880</v>
      </c>
      <c r="E1533" s="18">
        <v>56</v>
      </c>
      <c r="F1533" s="2">
        <v>174.7</v>
      </c>
      <c r="G1533" s="13">
        <f>E1533*F1533</f>
        <v>9783.2000000000007</v>
      </c>
    </row>
    <row r="1535" spans="1:7" s="7" customFormat="1" ht="13.15">
      <c r="A1535" s="14" t="s">
        <v>1881</v>
      </c>
      <c r="B1535" s="14" t="s">
        <v>1882</v>
      </c>
      <c r="D1535" s="7" t="s">
        <v>727</v>
      </c>
      <c r="E1535" s="17"/>
      <c r="F1535" s="8"/>
      <c r="G1535" s="12">
        <f>SUM(G1537:G1538)</f>
        <v>10249.1</v>
      </c>
    </row>
    <row r="1537" spans="1:7">
      <c r="A1537" s="9" t="s">
        <v>1883</v>
      </c>
      <c r="B1537" s="9" t="s">
        <v>1842</v>
      </c>
      <c r="C1537" t="s">
        <v>20</v>
      </c>
      <c r="D1537" t="s">
        <v>1843</v>
      </c>
      <c r="E1537" s="18">
        <v>16.239999999999998</v>
      </c>
      <c r="F1537" s="2">
        <v>50.27</v>
      </c>
      <c r="G1537" s="13">
        <f>E1537*F1537</f>
        <v>816.38</v>
      </c>
    </row>
    <row r="1538" spans="1:7">
      <c r="A1538" s="9" t="s">
        <v>1884</v>
      </c>
      <c r="B1538" s="9" t="s">
        <v>1845</v>
      </c>
      <c r="C1538" t="s">
        <v>696</v>
      </c>
      <c r="D1538" t="s">
        <v>1846</v>
      </c>
      <c r="E1538" s="18">
        <v>66</v>
      </c>
      <c r="F1538" s="2">
        <v>142.91999999999999</v>
      </c>
      <c r="G1538" s="13">
        <f>E1538*F1538</f>
        <v>9432.7199999999993</v>
      </c>
    </row>
    <row r="1540" spans="1:7" s="7" customFormat="1" ht="13.15">
      <c r="A1540" s="14" t="s">
        <v>1885</v>
      </c>
      <c r="B1540" s="14" t="s">
        <v>1886</v>
      </c>
      <c r="D1540" s="7" t="s">
        <v>736</v>
      </c>
      <c r="E1540" s="17"/>
      <c r="F1540" s="8"/>
      <c r="G1540" s="12">
        <f>SUM(G1542:G1546)</f>
        <v>8329.7199999999993</v>
      </c>
    </row>
    <row r="1542" spans="1:7">
      <c r="A1542" s="9" t="s">
        <v>1887</v>
      </c>
      <c r="B1542" s="9" t="s">
        <v>753</v>
      </c>
      <c r="C1542" t="s">
        <v>20</v>
      </c>
      <c r="D1542" t="s">
        <v>754</v>
      </c>
      <c r="E1542" s="18">
        <v>5</v>
      </c>
      <c r="F1542" s="2">
        <v>19.93</v>
      </c>
      <c r="G1542" s="13">
        <f>E1542*F1542</f>
        <v>99.65</v>
      </c>
    </row>
    <row r="1543" spans="1:7">
      <c r="A1543" s="9" t="s">
        <v>1888</v>
      </c>
      <c r="B1543" s="9" t="s">
        <v>48</v>
      </c>
      <c r="C1543" t="s">
        <v>20</v>
      </c>
      <c r="D1543" t="s">
        <v>49</v>
      </c>
      <c r="E1543" s="18">
        <v>31.6</v>
      </c>
      <c r="F1543" s="2">
        <v>49.4</v>
      </c>
      <c r="G1543" s="13">
        <f>E1543*F1543</f>
        <v>1561.04</v>
      </c>
    </row>
    <row r="1544" spans="1:7">
      <c r="A1544" s="9" t="s">
        <v>1889</v>
      </c>
      <c r="B1544" s="9" t="s">
        <v>19</v>
      </c>
      <c r="C1544" t="s">
        <v>20</v>
      </c>
      <c r="D1544" t="s">
        <v>21</v>
      </c>
      <c r="E1544" s="18">
        <v>31.6</v>
      </c>
      <c r="F1544" s="2">
        <v>3.33</v>
      </c>
      <c r="G1544" s="13">
        <f>E1544*F1544</f>
        <v>105.23</v>
      </c>
    </row>
    <row r="1545" spans="1:7">
      <c r="A1545" s="9" t="s">
        <v>1890</v>
      </c>
      <c r="B1545" s="9" t="s">
        <v>846</v>
      </c>
      <c r="C1545" t="s">
        <v>20</v>
      </c>
      <c r="D1545" t="s">
        <v>847</v>
      </c>
      <c r="E1545" s="18">
        <v>50</v>
      </c>
      <c r="F1545" s="2">
        <v>126.92</v>
      </c>
      <c r="G1545" s="13">
        <f>E1545*F1545</f>
        <v>6346</v>
      </c>
    </row>
    <row r="1546" spans="1:7">
      <c r="A1546" s="9" t="s">
        <v>1891</v>
      </c>
      <c r="B1546" s="9" t="s">
        <v>1798</v>
      </c>
      <c r="C1546" t="s">
        <v>20</v>
      </c>
      <c r="D1546" t="s">
        <v>1799</v>
      </c>
      <c r="E1546" s="18">
        <v>30</v>
      </c>
      <c r="F1546" s="2">
        <v>7.26</v>
      </c>
      <c r="G1546" s="13">
        <f>E1546*F1546</f>
        <v>217.8</v>
      </c>
    </row>
    <row r="1548" spans="1:7" s="7" customFormat="1" ht="13.15">
      <c r="A1548" s="14" t="s">
        <v>1892</v>
      </c>
      <c r="B1548" s="14" t="s">
        <v>1893</v>
      </c>
      <c r="D1548" s="7" t="s">
        <v>795</v>
      </c>
      <c r="E1548" s="17"/>
      <c r="F1548" s="8"/>
      <c r="G1548" s="12">
        <f>SUM(G1550:G1554)</f>
        <v>16182.25</v>
      </c>
    </row>
    <row r="1550" spans="1:7">
      <c r="A1550" s="9" t="s">
        <v>1894</v>
      </c>
      <c r="B1550" s="9" t="s">
        <v>1029</v>
      </c>
      <c r="C1550" t="s">
        <v>24</v>
      </c>
      <c r="D1550" t="s">
        <v>1030</v>
      </c>
      <c r="E1550" s="18">
        <v>32.479999999999997</v>
      </c>
      <c r="F1550" s="2">
        <v>5.8</v>
      </c>
      <c r="G1550" s="13">
        <f>E1550*F1550</f>
        <v>188.38</v>
      </c>
    </row>
    <row r="1551" spans="1:7">
      <c r="A1551" s="9" t="s">
        <v>1895</v>
      </c>
      <c r="B1551" s="9" t="s">
        <v>800</v>
      </c>
      <c r="C1551" t="s">
        <v>696</v>
      </c>
      <c r="D1551" t="s">
        <v>801</v>
      </c>
      <c r="E1551" s="18">
        <v>3</v>
      </c>
      <c r="F1551" s="2">
        <v>1457.5</v>
      </c>
      <c r="G1551" s="13">
        <f>E1551*F1551</f>
        <v>4372.5</v>
      </c>
    </row>
    <row r="1552" spans="1:7">
      <c r="A1552" s="9" t="s">
        <v>1896</v>
      </c>
      <c r="B1552" s="9" t="s">
        <v>1809</v>
      </c>
      <c r="C1552" t="s">
        <v>760</v>
      </c>
      <c r="D1552" t="s">
        <v>1810</v>
      </c>
      <c r="E1552" s="18">
        <v>15</v>
      </c>
      <c r="F1552" s="2">
        <v>696.36</v>
      </c>
      <c r="G1552" s="13">
        <f>E1552*F1552</f>
        <v>10445.4</v>
      </c>
    </row>
    <row r="1553" spans="1:7">
      <c r="A1553" s="9" t="s">
        <v>1897</v>
      </c>
      <c r="B1553" s="9" t="s">
        <v>1812</v>
      </c>
      <c r="C1553" t="s">
        <v>760</v>
      </c>
      <c r="D1553" t="s">
        <v>1813</v>
      </c>
      <c r="E1553" s="18">
        <v>1</v>
      </c>
      <c r="F1553" s="2">
        <v>918.37</v>
      </c>
      <c r="G1553" s="13">
        <f>E1553*F1553</f>
        <v>918.37</v>
      </c>
    </row>
    <row r="1554" spans="1:7">
      <c r="A1554" s="9" t="s">
        <v>1898</v>
      </c>
      <c r="B1554" s="9" t="s">
        <v>1858</v>
      </c>
      <c r="C1554" t="s">
        <v>696</v>
      </c>
      <c r="D1554" t="s">
        <v>1859</v>
      </c>
      <c r="E1554" s="18">
        <v>2</v>
      </c>
      <c r="F1554" s="2">
        <v>128.80000000000001</v>
      </c>
      <c r="G1554" s="13">
        <f>E1554*F1554</f>
        <v>257.60000000000002</v>
      </c>
    </row>
    <row r="1556" spans="1:7" s="7" customFormat="1" ht="13.15">
      <c r="A1556" s="14" t="s">
        <v>1899</v>
      </c>
      <c r="B1556" s="14" t="s">
        <v>1900</v>
      </c>
      <c r="D1556" s="7" t="s">
        <v>1901</v>
      </c>
      <c r="E1556" s="17"/>
      <c r="F1556" s="8"/>
      <c r="G1556" s="12">
        <f>G1558+G1563+G1572+G1576+G1581+G1593</f>
        <v>83356.02</v>
      </c>
    </row>
    <row r="1558" spans="1:7" s="7" customFormat="1" ht="13.15">
      <c r="A1558" s="14" t="s">
        <v>1902</v>
      </c>
      <c r="B1558" s="14" t="s">
        <v>1903</v>
      </c>
      <c r="D1558" s="7" t="s">
        <v>687</v>
      </c>
      <c r="E1558" s="17"/>
      <c r="F1558" s="8"/>
      <c r="G1558" s="12">
        <f>SUM(G1560:G1561)</f>
        <v>6672.73</v>
      </c>
    </row>
    <row r="1560" spans="1:7">
      <c r="A1560" s="9" t="s">
        <v>1904</v>
      </c>
      <c r="B1560" s="9" t="s">
        <v>689</v>
      </c>
      <c r="C1560" t="s">
        <v>24</v>
      </c>
      <c r="D1560" t="s">
        <v>690</v>
      </c>
      <c r="E1560" s="18">
        <v>587.21</v>
      </c>
      <c r="F1560" s="2">
        <v>10.47</v>
      </c>
      <c r="G1560" s="13">
        <f>E1560*F1560</f>
        <v>6148.09</v>
      </c>
    </row>
    <row r="1561" spans="1:7">
      <c r="A1561" s="9" t="s">
        <v>1905</v>
      </c>
      <c r="B1561" s="9" t="s">
        <v>692</v>
      </c>
      <c r="C1561" t="s">
        <v>24</v>
      </c>
      <c r="D1561" t="s">
        <v>693</v>
      </c>
      <c r="E1561" s="18">
        <v>11.75</v>
      </c>
      <c r="F1561" s="2">
        <v>44.65</v>
      </c>
      <c r="G1561" s="13">
        <f>E1561*F1561</f>
        <v>524.64</v>
      </c>
    </row>
    <row r="1563" spans="1:7" s="7" customFormat="1" ht="13.15">
      <c r="A1563" s="14" t="s">
        <v>1906</v>
      </c>
      <c r="B1563" s="14" t="s">
        <v>1907</v>
      </c>
      <c r="D1563" s="7" t="s">
        <v>703</v>
      </c>
      <c r="E1563" s="17"/>
      <c r="F1563" s="8"/>
      <c r="G1563" s="12">
        <f>SUM(G1565:G1570)</f>
        <v>8559.08</v>
      </c>
    </row>
    <row r="1565" spans="1:7">
      <c r="A1565" s="9" t="s">
        <v>1908</v>
      </c>
      <c r="B1565" s="9" t="s">
        <v>705</v>
      </c>
      <c r="C1565" t="s">
        <v>24</v>
      </c>
      <c r="D1565" t="s">
        <v>706</v>
      </c>
      <c r="E1565" s="18">
        <v>11.75</v>
      </c>
      <c r="F1565" s="2">
        <v>47.73</v>
      </c>
      <c r="G1565" s="13">
        <f t="shared" ref="G1565:G1570" si="74">E1565*F1565</f>
        <v>560.83000000000004</v>
      </c>
    </row>
    <row r="1566" spans="1:7">
      <c r="A1566" s="9" t="s">
        <v>1909</v>
      </c>
      <c r="B1566" s="9" t="s">
        <v>708</v>
      </c>
      <c r="C1566" t="s">
        <v>24</v>
      </c>
      <c r="D1566" t="s">
        <v>709</v>
      </c>
      <c r="E1566" s="18">
        <v>11.75</v>
      </c>
      <c r="F1566" s="2">
        <v>43.15</v>
      </c>
      <c r="G1566" s="13">
        <f t="shared" si="74"/>
        <v>507.01</v>
      </c>
    </row>
    <row r="1567" spans="1:7">
      <c r="A1567" s="9" t="s">
        <v>1910</v>
      </c>
      <c r="B1567" s="9" t="s">
        <v>1911</v>
      </c>
      <c r="C1567" t="s">
        <v>20</v>
      </c>
      <c r="D1567" t="s">
        <v>1912</v>
      </c>
      <c r="E1567" s="18">
        <v>24</v>
      </c>
      <c r="F1567" s="2">
        <v>13.27</v>
      </c>
      <c r="G1567" s="13">
        <f t="shared" si="74"/>
        <v>318.48</v>
      </c>
    </row>
    <row r="1568" spans="1:7">
      <c r="A1568" s="9" t="s">
        <v>1913</v>
      </c>
      <c r="B1568" s="9" t="s">
        <v>711</v>
      </c>
      <c r="C1568" t="s">
        <v>20</v>
      </c>
      <c r="D1568" t="s">
        <v>712</v>
      </c>
      <c r="E1568" s="18">
        <v>41.85</v>
      </c>
      <c r="F1568" s="2">
        <v>11.68</v>
      </c>
      <c r="G1568" s="13">
        <f t="shared" si="74"/>
        <v>488.81</v>
      </c>
    </row>
    <row r="1569" spans="1:7">
      <c r="A1569" s="9" t="s">
        <v>1914</v>
      </c>
      <c r="B1569" s="9" t="s">
        <v>723</v>
      </c>
      <c r="C1569" t="s">
        <v>24</v>
      </c>
      <c r="D1569" t="s">
        <v>724</v>
      </c>
      <c r="E1569" s="18">
        <v>587.21</v>
      </c>
      <c r="F1569" s="2">
        <v>10.7</v>
      </c>
      <c r="G1569" s="13">
        <f t="shared" si="74"/>
        <v>6283.15</v>
      </c>
    </row>
    <row r="1570" spans="1:7">
      <c r="A1570" s="9" t="s">
        <v>1915</v>
      </c>
      <c r="B1570" s="9" t="s">
        <v>1874</v>
      </c>
      <c r="C1570" t="s">
        <v>20</v>
      </c>
      <c r="D1570" t="s">
        <v>1875</v>
      </c>
      <c r="E1570" s="18">
        <v>20</v>
      </c>
      <c r="F1570" s="2">
        <v>20.04</v>
      </c>
      <c r="G1570" s="13">
        <f t="shared" si="74"/>
        <v>400.8</v>
      </c>
    </row>
    <row r="1572" spans="1:7" s="7" customFormat="1" ht="13.15">
      <c r="A1572" s="14" t="s">
        <v>1916</v>
      </c>
      <c r="B1572" s="14" t="s">
        <v>1917</v>
      </c>
      <c r="D1572" s="7" t="s">
        <v>827</v>
      </c>
      <c r="E1572" s="17"/>
      <c r="F1572" s="8"/>
      <c r="G1572" s="12">
        <f>SUM(G1574:G1574)</f>
        <v>19566.400000000001</v>
      </c>
    </row>
    <row r="1574" spans="1:7">
      <c r="A1574" s="9" t="s">
        <v>1918</v>
      </c>
      <c r="B1574" s="9" t="s">
        <v>1879</v>
      </c>
      <c r="C1574" t="s">
        <v>20</v>
      </c>
      <c r="D1574" t="s">
        <v>1880</v>
      </c>
      <c r="E1574" s="18">
        <v>112</v>
      </c>
      <c r="F1574" s="2">
        <v>174.7</v>
      </c>
      <c r="G1574" s="13">
        <f>E1574*F1574</f>
        <v>19566.400000000001</v>
      </c>
    </row>
    <row r="1576" spans="1:7" s="7" customFormat="1" ht="13.15">
      <c r="A1576" s="14" t="s">
        <v>1919</v>
      </c>
      <c r="B1576" s="14" t="s">
        <v>1920</v>
      </c>
      <c r="D1576" s="7" t="s">
        <v>727</v>
      </c>
      <c r="E1576" s="17"/>
      <c r="F1576" s="8"/>
      <c r="G1576" s="12">
        <f>SUM(G1578:G1579)</f>
        <v>21090.05</v>
      </c>
    </row>
    <row r="1578" spans="1:7">
      <c r="A1578" s="9" t="s">
        <v>1921</v>
      </c>
      <c r="B1578" s="9" t="s">
        <v>1842</v>
      </c>
      <c r="C1578" t="s">
        <v>20</v>
      </c>
      <c r="D1578" t="s">
        <v>1843</v>
      </c>
      <c r="E1578" s="18">
        <v>51.67</v>
      </c>
      <c r="F1578" s="2">
        <v>50.27</v>
      </c>
      <c r="G1578" s="13">
        <f>E1578*F1578</f>
        <v>2597.4499999999998</v>
      </c>
    </row>
    <row r="1579" spans="1:7">
      <c r="A1579" s="9" t="s">
        <v>1922</v>
      </c>
      <c r="B1579" s="9" t="s">
        <v>552</v>
      </c>
      <c r="C1579" t="s">
        <v>24</v>
      </c>
      <c r="D1579" t="s">
        <v>553</v>
      </c>
      <c r="E1579" s="18">
        <v>595</v>
      </c>
      <c r="F1579" s="2">
        <v>31.08</v>
      </c>
      <c r="G1579" s="13">
        <f>E1579*F1579</f>
        <v>18492.599999999999</v>
      </c>
    </row>
    <row r="1581" spans="1:7" s="7" customFormat="1" ht="13.15">
      <c r="A1581" s="14" t="s">
        <v>1923</v>
      </c>
      <c r="B1581" s="14" t="s">
        <v>1924</v>
      </c>
      <c r="D1581" s="7" t="s">
        <v>736</v>
      </c>
      <c r="E1581" s="17"/>
      <c r="F1581" s="8"/>
      <c r="G1581" s="12">
        <f>SUM(G1583:G1591)</f>
        <v>10874.52</v>
      </c>
    </row>
    <row r="1583" spans="1:7">
      <c r="A1583" s="9" t="s">
        <v>1925</v>
      </c>
      <c r="B1583" s="9" t="s">
        <v>753</v>
      </c>
      <c r="C1583" t="s">
        <v>20</v>
      </c>
      <c r="D1583" t="s">
        <v>754</v>
      </c>
      <c r="E1583" s="18">
        <v>5</v>
      </c>
      <c r="F1583" s="2">
        <v>19.93</v>
      </c>
      <c r="G1583" s="13">
        <f t="shared" ref="G1583:G1591" si="75">E1583*F1583</f>
        <v>99.65</v>
      </c>
    </row>
    <row r="1584" spans="1:7">
      <c r="A1584" s="9" t="s">
        <v>1926</v>
      </c>
      <c r="B1584" s="9" t="s">
        <v>48</v>
      </c>
      <c r="C1584" t="s">
        <v>20</v>
      </c>
      <c r="D1584" t="s">
        <v>49</v>
      </c>
      <c r="E1584" s="18">
        <v>76.91</v>
      </c>
      <c r="F1584" s="2">
        <v>49.4</v>
      </c>
      <c r="G1584" s="13">
        <f t="shared" si="75"/>
        <v>3799.35</v>
      </c>
    </row>
    <row r="1585" spans="1:7">
      <c r="A1585" s="9" t="s">
        <v>1927</v>
      </c>
      <c r="B1585" s="9" t="s">
        <v>985</v>
      </c>
      <c r="C1585" t="s">
        <v>20</v>
      </c>
      <c r="D1585" t="s">
        <v>986</v>
      </c>
      <c r="E1585" s="18">
        <v>28</v>
      </c>
      <c r="F1585" s="2">
        <v>47.24</v>
      </c>
      <c r="G1585" s="13">
        <f t="shared" si="75"/>
        <v>1322.72</v>
      </c>
    </row>
    <row r="1586" spans="1:7">
      <c r="A1586" s="9" t="s">
        <v>1928</v>
      </c>
      <c r="B1586" s="9" t="s">
        <v>983</v>
      </c>
      <c r="C1586" t="s">
        <v>20</v>
      </c>
      <c r="D1586" t="s">
        <v>21</v>
      </c>
      <c r="E1586" s="18">
        <v>28</v>
      </c>
      <c r="F1586" s="2">
        <v>5.33</v>
      </c>
      <c r="G1586" s="13">
        <f t="shared" si="75"/>
        <v>149.24</v>
      </c>
    </row>
    <row r="1587" spans="1:7">
      <c r="A1587" s="9" t="s">
        <v>1929</v>
      </c>
      <c r="B1587" s="9" t="s">
        <v>846</v>
      </c>
      <c r="C1587" t="s">
        <v>20</v>
      </c>
      <c r="D1587" t="s">
        <v>847</v>
      </c>
      <c r="E1587" s="18">
        <v>30</v>
      </c>
      <c r="F1587" s="2">
        <v>126.92</v>
      </c>
      <c r="G1587" s="13">
        <f t="shared" si="75"/>
        <v>3807.6</v>
      </c>
    </row>
    <row r="1588" spans="1:7">
      <c r="A1588" s="9" t="s">
        <v>1930</v>
      </c>
      <c r="B1588" s="9" t="s">
        <v>840</v>
      </c>
      <c r="C1588" t="s">
        <v>20</v>
      </c>
      <c r="D1588" t="s">
        <v>841</v>
      </c>
      <c r="E1588" s="18">
        <v>30</v>
      </c>
      <c r="F1588" s="2">
        <v>25.79</v>
      </c>
      <c r="G1588" s="13">
        <f t="shared" si="75"/>
        <v>773.7</v>
      </c>
    </row>
    <row r="1589" spans="1:7">
      <c r="A1589" s="9" t="s">
        <v>1931</v>
      </c>
      <c r="B1589" s="9" t="s">
        <v>1932</v>
      </c>
      <c r="C1589" t="s">
        <v>470</v>
      </c>
      <c r="D1589" t="s">
        <v>1933</v>
      </c>
      <c r="E1589" s="18">
        <v>15</v>
      </c>
      <c r="F1589" s="2">
        <v>29.89</v>
      </c>
      <c r="G1589" s="13">
        <f t="shared" si="75"/>
        <v>448.35</v>
      </c>
    </row>
    <row r="1590" spans="1:7">
      <c r="A1590" s="9" t="s">
        <v>1934</v>
      </c>
      <c r="B1590" s="9" t="s">
        <v>1798</v>
      </c>
      <c r="C1590" t="s">
        <v>20</v>
      </c>
      <c r="D1590" t="s">
        <v>1799</v>
      </c>
      <c r="E1590" s="18">
        <v>30</v>
      </c>
      <c r="F1590" s="2">
        <v>7.26</v>
      </c>
      <c r="G1590" s="13">
        <f t="shared" si="75"/>
        <v>217.8</v>
      </c>
    </row>
    <row r="1591" spans="1:7">
      <c r="A1591" s="9" t="s">
        <v>1935</v>
      </c>
      <c r="B1591" s="9" t="s">
        <v>19</v>
      </c>
      <c r="C1591" t="s">
        <v>20</v>
      </c>
      <c r="D1591" t="s">
        <v>21</v>
      </c>
      <c r="E1591" s="18">
        <v>76.91</v>
      </c>
      <c r="F1591" s="2">
        <v>3.33</v>
      </c>
      <c r="G1591" s="13">
        <f t="shared" si="75"/>
        <v>256.11</v>
      </c>
    </row>
    <row r="1593" spans="1:7" s="7" customFormat="1" ht="13.15">
      <c r="A1593" s="14" t="s">
        <v>1936</v>
      </c>
      <c r="B1593" s="14" t="s">
        <v>1937</v>
      </c>
      <c r="D1593" s="7" t="s">
        <v>795</v>
      </c>
      <c r="E1593" s="17"/>
      <c r="F1593" s="8"/>
      <c r="G1593" s="12">
        <f>SUM(G1595:G1599)</f>
        <v>16593.240000000002</v>
      </c>
    </row>
    <row r="1595" spans="1:7">
      <c r="A1595" s="9" t="s">
        <v>1938</v>
      </c>
      <c r="B1595" s="9" t="s">
        <v>1029</v>
      </c>
      <c r="C1595" t="s">
        <v>24</v>
      </c>
      <c r="D1595" t="s">
        <v>1030</v>
      </c>
      <c r="E1595" s="18">
        <v>103.34</v>
      </c>
      <c r="F1595" s="2">
        <v>5.8</v>
      </c>
      <c r="G1595" s="13">
        <f>E1595*F1595</f>
        <v>599.37</v>
      </c>
    </row>
    <row r="1596" spans="1:7">
      <c r="A1596" s="9" t="s">
        <v>1939</v>
      </c>
      <c r="B1596" s="9" t="s">
        <v>800</v>
      </c>
      <c r="C1596" t="s">
        <v>696</v>
      </c>
      <c r="D1596" t="s">
        <v>801</v>
      </c>
      <c r="E1596" s="18">
        <v>3</v>
      </c>
      <c r="F1596" s="2">
        <v>1457.5</v>
      </c>
      <c r="G1596" s="13">
        <f>E1596*F1596</f>
        <v>4372.5</v>
      </c>
    </row>
    <row r="1597" spans="1:7">
      <c r="A1597" s="9" t="s">
        <v>1940</v>
      </c>
      <c r="B1597" s="9" t="s">
        <v>1809</v>
      </c>
      <c r="C1597" t="s">
        <v>760</v>
      </c>
      <c r="D1597" t="s">
        <v>1810</v>
      </c>
      <c r="E1597" s="18">
        <v>15</v>
      </c>
      <c r="F1597" s="2">
        <v>696.36</v>
      </c>
      <c r="G1597" s="13">
        <f>E1597*F1597</f>
        <v>10445.4</v>
      </c>
    </row>
    <row r="1598" spans="1:7">
      <c r="A1598" s="9" t="s">
        <v>1941</v>
      </c>
      <c r="B1598" s="9" t="s">
        <v>1812</v>
      </c>
      <c r="C1598" t="s">
        <v>760</v>
      </c>
      <c r="D1598" t="s">
        <v>1813</v>
      </c>
      <c r="E1598" s="18">
        <v>1</v>
      </c>
      <c r="F1598" s="2">
        <v>918.37</v>
      </c>
      <c r="G1598" s="13">
        <f>E1598*F1598</f>
        <v>918.37</v>
      </c>
    </row>
    <row r="1599" spans="1:7">
      <c r="A1599" s="9" t="s">
        <v>1942</v>
      </c>
      <c r="B1599" s="9" t="s">
        <v>1858</v>
      </c>
      <c r="C1599" t="s">
        <v>696</v>
      </c>
      <c r="D1599" t="s">
        <v>1859</v>
      </c>
      <c r="E1599" s="18">
        <v>2</v>
      </c>
      <c r="F1599" s="2">
        <v>128.80000000000001</v>
      </c>
      <c r="G1599" s="13">
        <f>E1599*F1599</f>
        <v>257.60000000000002</v>
      </c>
    </row>
    <row r="1601" spans="1:7" s="7" customFormat="1" ht="13.15">
      <c r="A1601" s="14" t="s">
        <v>1943</v>
      </c>
      <c r="B1601" s="14" t="s">
        <v>1944</v>
      </c>
      <c r="D1601" s="7" t="s">
        <v>1945</v>
      </c>
      <c r="E1601" s="17"/>
      <c r="F1601" s="8"/>
      <c r="G1601" s="12">
        <f>G1603+G1608+G1615+G1619+G1623+G1629</f>
        <v>35908.22</v>
      </c>
    </row>
    <row r="1603" spans="1:7" s="7" customFormat="1" ht="13.15">
      <c r="A1603" s="14" t="s">
        <v>1946</v>
      </c>
      <c r="B1603" s="14" t="s">
        <v>1947</v>
      </c>
      <c r="D1603" s="7" t="s">
        <v>687</v>
      </c>
      <c r="E1603" s="17"/>
      <c r="F1603" s="8"/>
      <c r="G1603" s="12">
        <f>SUM(G1605:G1606)</f>
        <v>4764.24</v>
      </c>
    </row>
    <row r="1605" spans="1:7">
      <c r="A1605" s="9" t="s">
        <v>1948</v>
      </c>
      <c r="B1605" s="9" t="s">
        <v>689</v>
      </c>
      <c r="C1605" t="s">
        <v>24</v>
      </c>
      <c r="D1605" t="s">
        <v>690</v>
      </c>
      <c r="E1605" s="18">
        <v>419.3</v>
      </c>
      <c r="F1605" s="2">
        <v>10.47</v>
      </c>
      <c r="G1605" s="13">
        <f>E1605*F1605</f>
        <v>4390.07</v>
      </c>
    </row>
    <row r="1606" spans="1:7">
      <c r="A1606" s="9" t="s">
        <v>1949</v>
      </c>
      <c r="B1606" s="9" t="s">
        <v>692</v>
      </c>
      <c r="C1606" t="s">
        <v>24</v>
      </c>
      <c r="D1606" t="s">
        <v>693</v>
      </c>
      <c r="E1606" s="18">
        <v>8.3800000000000008</v>
      </c>
      <c r="F1606" s="2">
        <v>44.65</v>
      </c>
      <c r="G1606" s="13">
        <f>E1606*F1606</f>
        <v>374.17</v>
      </c>
    </row>
    <row r="1608" spans="1:7" s="7" customFormat="1" ht="13.15">
      <c r="A1608" s="14" t="s">
        <v>1950</v>
      </c>
      <c r="B1608" s="14" t="s">
        <v>1951</v>
      </c>
      <c r="D1608" s="7" t="s">
        <v>703</v>
      </c>
      <c r="E1608" s="17"/>
      <c r="F1608" s="8"/>
      <c r="G1608" s="12">
        <f>SUM(G1610:G1613)</f>
        <v>6228.63</v>
      </c>
    </row>
    <row r="1610" spans="1:7">
      <c r="A1610" s="9" t="s">
        <v>1952</v>
      </c>
      <c r="B1610" s="9" t="s">
        <v>705</v>
      </c>
      <c r="C1610" t="s">
        <v>24</v>
      </c>
      <c r="D1610" t="s">
        <v>706</v>
      </c>
      <c r="E1610" s="18">
        <v>8.3800000000000008</v>
      </c>
      <c r="F1610" s="2">
        <v>47.73</v>
      </c>
      <c r="G1610" s="13">
        <f>E1610*F1610</f>
        <v>399.98</v>
      </c>
    </row>
    <row r="1611" spans="1:7">
      <c r="A1611" s="9" t="s">
        <v>1953</v>
      </c>
      <c r="B1611" s="9" t="s">
        <v>708</v>
      </c>
      <c r="C1611" t="s">
        <v>24</v>
      </c>
      <c r="D1611" t="s">
        <v>709</v>
      </c>
      <c r="E1611" s="18">
        <v>8.3800000000000008</v>
      </c>
      <c r="F1611" s="2">
        <v>43.15</v>
      </c>
      <c r="G1611" s="13">
        <f>E1611*F1611</f>
        <v>361.6</v>
      </c>
    </row>
    <row r="1612" spans="1:7">
      <c r="A1612" s="9" t="s">
        <v>1954</v>
      </c>
      <c r="B1612" s="9" t="s">
        <v>711</v>
      </c>
      <c r="C1612" t="s">
        <v>20</v>
      </c>
      <c r="D1612" t="s">
        <v>712</v>
      </c>
      <c r="E1612" s="18">
        <v>83.95</v>
      </c>
      <c r="F1612" s="2">
        <v>11.68</v>
      </c>
      <c r="G1612" s="13">
        <f>E1612*F1612</f>
        <v>980.54</v>
      </c>
    </row>
    <row r="1613" spans="1:7">
      <c r="A1613" s="9" t="s">
        <v>1955</v>
      </c>
      <c r="B1613" s="9" t="s">
        <v>723</v>
      </c>
      <c r="C1613" t="s">
        <v>24</v>
      </c>
      <c r="D1613" t="s">
        <v>724</v>
      </c>
      <c r="E1613" s="18">
        <v>419.3</v>
      </c>
      <c r="F1613" s="2">
        <v>10.7</v>
      </c>
      <c r="G1613" s="13">
        <f>E1613*F1613</f>
        <v>4486.51</v>
      </c>
    </row>
    <row r="1615" spans="1:7" s="7" customFormat="1" ht="13.15">
      <c r="A1615" s="14" t="s">
        <v>1956</v>
      </c>
      <c r="B1615" s="14" t="s">
        <v>1957</v>
      </c>
      <c r="D1615" s="7" t="s">
        <v>827</v>
      </c>
      <c r="E1615" s="17"/>
      <c r="F1615" s="8"/>
      <c r="G1615" s="12">
        <f>SUM(G1617:G1617)</f>
        <v>4891.6000000000004</v>
      </c>
    </row>
    <row r="1617" spans="1:7">
      <c r="A1617" s="9" t="s">
        <v>1958</v>
      </c>
      <c r="B1617" s="9" t="s">
        <v>1879</v>
      </c>
      <c r="C1617" t="s">
        <v>20</v>
      </c>
      <c r="D1617" t="s">
        <v>1880</v>
      </c>
      <c r="E1617" s="18">
        <v>28</v>
      </c>
      <c r="F1617" s="2">
        <v>174.7</v>
      </c>
      <c r="G1617" s="13">
        <f>E1617*F1617</f>
        <v>4891.6000000000004</v>
      </c>
    </row>
    <row r="1619" spans="1:7" s="7" customFormat="1" ht="13.15">
      <c r="A1619" s="14" t="s">
        <v>1959</v>
      </c>
      <c r="B1619" s="14" t="s">
        <v>1960</v>
      </c>
      <c r="D1619" s="7" t="s">
        <v>727</v>
      </c>
      <c r="E1619" s="17"/>
      <c r="F1619" s="8"/>
      <c r="G1619" s="12">
        <f>SUM(G1621:G1621)</f>
        <v>3044.35</v>
      </c>
    </row>
    <row r="1621" spans="1:7">
      <c r="A1621" s="9" t="s">
        <v>1961</v>
      </c>
      <c r="B1621" s="9" t="s">
        <v>1842</v>
      </c>
      <c r="C1621" t="s">
        <v>20</v>
      </c>
      <c r="D1621" t="s">
        <v>1843</v>
      </c>
      <c r="E1621" s="18">
        <v>60.56</v>
      </c>
      <c r="F1621" s="2">
        <v>50.27</v>
      </c>
      <c r="G1621" s="13">
        <f>E1621*F1621</f>
        <v>3044.35</v>
      </c>
    </row>
    <row r="1623" spans="1:7" s="7" customFormat="1" ht="13.15">
      <c r="A1623" s="14" t="s">
        <v>1962</v>
      </c>
      <c r="B1623" s="14" t="s">
        <v>1963</v>
      </c>
      <c r="D1623" s="7" t="s">
        <v>736</v>
      </c>
      <c r="E1623" s="17"/>
      <c r="F1623" s="8"/>
      <c r="G1623" s="12">
        <f>SUM(G1625:G1627)</f>
        <v>351.69</v>
      </c>
    </row>
    <row r="1625" spans="1:7">
      <c r="A1625" s="9" t="s">
        <v>1964</v>
      </c>
      <c r="B1625" s="9" t="s">
        <v>753</v>
      </c>
      <c r="C1625" t="s">
        <v>20</v>
      </c>
      <c r="D1625" t="s">
        <v>754</v>
      </c>
      <c r="E1625" s="18">
        <v>5</v>
      </c>
      <c r="F1625" s="2">
        <v>19.93</v>
      </c>
      <c r="G1625" s="13">
        <f>E1625*F1625</f>
        <v>99.65</v>
      </c>
    </row>
    <row r="1626" spans="1:7">
      <c r="A1626" s="9" t="s">
        <v>1965</v>
      </c>
      <c r="B1626" s="9" t="s">
        <v>766</v>
      </c>
      <c r="C1626" t="s">
        <v>20</v>
      </c>
      <c r="D1626" t="s">
        <v>767</v>
      </c>
      <c r="E1626" s="18">
        <v>5.2</v>
      </c>
      <c r="F1626" s="2">
        <v>25.02</v>
      </c>
      <c r="G1626" s="13">
        <f>E1626*F1626</f>
        <v>130.1</v>
      </c>
    </row>
    <row r="1627" spans="1:7">
      <c r="A1627" s="9" t="s">
        <v>1966</v>
      </c>
      <c r="B1627" s="9" t="s">
        <v>769</v>
      </c>
      <c r="C1627" t="s">
        <v>20</v>
      </c>
      <c r="D1627" t="s">
        <v>770</v>
      </c>
      <c r="E1627" s="18">
        <v>5.2</v>
      </c>
      <c r="F1627" s="2">
        <v>23.45</v>
      </c>
      <c r="G1627" s="13">
        <f>E1627*F1627</f>
        <v>121.94</v>
      </c>
    </row>
    <row r="1629" spans="1:7" s="7" customFormat="1" ht="13.15">
      <c r="A1629" s="14" t="s">
        <v>1967</v>
      </c>
      <c r="B1629" s="14" t="s">
        <v>1968</v>
      </c>
      <c r="D1629" s="7" t="s">
        <v>795</v>
      </c>
      <c r="E1629" s="17"/>
      <c r="F1629" s="8"/>
      <c r="G1629" s="12">
        <f>SUM(G1631:G1635)</f>
        <v>16627.71</v>
      </c>
    </row>
    <row r="1631" spans="1:7">
      <c r="A1631" s="9" t="s">
        <v>1969</v>
      </c>
      <c r="B1631" s="9" t="s">
        <v>1029</v>
      </c>
      <c r="C1631" t="s">
        <v>24</v>
      </c>
      <c r="D1631" t="s">
        <v>1030</v>
      </c>
      <c r="E1631" s="18">
        <v>121.12</v>
      </c>
      <c r="F1631" s="2">
        <v>5.8</v>
      </c>
      <c r="G1631" s="13">
        <f>E1631*F1631</f>
        <v>702.5</v>
      </c>
    </row>
    <row r="1632" spans="1:7">
      <c r="A1632" s="9" t="s">
        <v>1970</v>
      </c>
      <c r="B1632" s="9" t="s">
        <v>800</v>
      </c>
      <c r="C1632" t="s">
        <v>696</v>
      </c>
      <c r="D1632" t="s">
        <v>801</v>
      </c>
      <c r="E1632" s="18">
        <v>3</v>
      </c>
      <c r="F1632" s="2">
        <v>1457.5</v>
      </c>
      <c r="G1632" s="13">
        <f>E1632*F1632</f>
        <v>4372.5</v>
      </c>
    </row>
    <row r="1633" spans="1:7">
      <c r="A1633" s="9" t="s">
        <v>1971</v>
      </c>
      <c r="B1633" s="9" t="s">
        <v>1972</v>
      </c>
      <c r="C1633" t="s">
        <v>760</v>
      </c>
      <c r="D1633" t="s">
        <v>1973</v>
      </c>
      <c r="E1633" s="18">
        <v>15</v>
      </c>
      <c r="F1633" s="2">
        <v>689.98</v>
      </c>
      <c r="G1633" s="13">
        <f>E1633*F1633</f>
        <v>10349.700000000001</v>
      </c>
    </row>
    <row r="1634" spans="1:7">
      <c r="A1634" s="9" t="s">
        <v>1974</v>
      </c>
      <c r="B1634" s="9" t="s">
        <v>1975</v>
      </c>
      <c r="C1634" t="s">
        <v>760</v>
      </c>
      <c r="D1634" t="s">
        <v>1976</v>
      </c>
      <c r="E1634" s="18">
        <v>1</v>
      </c>
      <c r="F1634" s="2">
        <v>945.41</v>
      </c>
      <c r="G1634" s="13">
        <f>E1634*F1634</f>
        <v>945.41</v>
      </c>
    </row>
    <row r="1635" spans="1:7">
      <c r="A1635" s="9" t="s">
        <v>1977</v>
      </c>
      <c r="B1635" s="9" t="s">
        <v>1858</v>
      </c>
      <c r="C1635" t="s">
        <v>696</v>
      </c>
      <c r="D1635" t="s">
        <v>1859</v>
      </c>
      <c r="E1635" s="18">
        <v>2</v>
      </c>
      <c r="F1635" s="2">
        <v>128.80000000000001</v>
      </c>
      <c r="G1635" s="13">
        <f>E1635*F1635</f>
        <v>257.60000000000002</v>
      </c>
    </row>
    <row r="1637" spans="1:7" s="7" customFormat="1" ht="13.15">
      <c r="A1637" s="14" t="s">
        <v>1978</v>
      </c>
      <c r="B1637" s="14" t="s">
        <v>1979</v>
      </c>
      <c r="D1637" s="7" t="s">
        <v>1980</v>
      </c>
      <c r="E1637" s="17"/>
      <c r="F1637" s="8"/>
      <c r="G1637" s="12">
        <f>G1639+G1644+G1651+G1657</f>
        <v>48693.02</v>
      </c>
    </row>
    <row r="1639" spans="1:7" s="7" customFormat="1" ht="13.15">
      <c r="A1639" s="14" t="s">
        <v>1981</v>
      </c>
      <c r="B1639" s="14" t="s">
        <v>1982</v>
      </c>
      <c r="D1639" s="7" t="s">
        <v>687</v>
      </c>
      <c r="E1639" s="17"/>
      <c r="F1639" s="8"/>
      <c r="G1639" s="12">
        <f>SUM(G1641:G1642)</f>
        <v>12266.99</v>
      </c>
    </row>
    <row r="1641" spans="1:7">
      <c r="A1641" s="9" t="s">
        <v>1983</v>
      </c>
      <c r="B1641" s="9" t="s">
        <v>689</v>
      </c>
      <c r="C1641" t="s">
        <v>24</v>
      </c>
      <c r="D1641" t="s">
        <v>690</v>
      </c>
      <c r="E1641" s="18">
        <v>1064.8900000000001</v>
      </c>
      <c r="F1641" s="2">
        <v>10.47</v>
      </c>
      <c r="G1641" s="13">
        <f>E1641*F1641</f>
        <v>11149.4</v>
      </c>
    </row>
    <row r="1642" spans="1:7">
      <c r="A1642" s="9" t="s">
        <v>1984</v>
      </c>
      <c r="B1642" s="9" t="s">
        <v>692</v>
      </c>
      <c r="C1642" t="s">
        <v>24</v>
      </c>
      <c r="D1642" t="s">
        <v>693</v>
      </c>
      <c r="E1642" s="18">
        <v>25.03</v>
      </c>
      <c r="F1642" s="2">
        <v>44.65</v>
      </c>
      <c r="G1642" s="13">
        <f>E1642*F1642</f>
        <v>1117.5899999999999</v>
      </c>
    </row>
    <row r="1644" spans="1:7" s="7" customFormat="1" ht="13.15">
      <c r="A1644" s="14" t="s">
        <v>1985</v>
      </c>
      <c r="B1644" s="14" t="s">
        <v>1986</v>
      </c>
      <c r="D1644" s="7" t="s">
        <v>703</v>
      </c>
      <c r="E1644" s="17"/>
      <c r="F1644" s="8"/>
      <c r="G1644" s="12">
        <f>SUM(G1646:G1649)</f>
        <v>14054.48</v>
      </c>
    </row>
    <row r="1646" spans="1:7">
      <c r="A1646" s="9" t="s">
        <v>1987</v>
      </c>
      <c r="B1646" s="9" t="s">
        <v>705</v>
      </c>
      <c r="C1646" t="s">
        <v>24</v>
      </c>
      <c r="D1646" t="s">
        <v>706</v>
      </c>
      <c r="E1646" s="18">
        <v>25.03</v>
      </c>
      <c r="F1646" s="2">
        <v>47.73</v>
      </c>
      <c r="G1646" s="13">
        <f>E1646*F1646</f>
        <v>1194.68</v>
      </c>
    </row>
    <row r="1647" spans="1:7">
      <c r="A1647" s="9" t="s">
        <v>1988</v>
      </c>
      <c r="B1647" s="9" t="s">
        <v>708</v>
      </c>
      <c r="C1647" t="s">
        <v>24</v>
      </c>
      <c r="D1647" t="s">
        <v>709</v>
      </c>
      <c r="E1647" s="18">
        <v>25.03</v>
      </c>
      <c r="F1647" s="2">
        <v>43.15</v>
      </c>
      <c r="G1647" s="13">
        <f>E1647*F1647</f>
        <v>1080.04</v>
      </c>
    </row>
    <row r="1648" spans="1:7">
      <c r="A1648" s="9" t="s">
        <v>1989</v>
      </c>
      <c r="B1648" s="9" t="s">
        <v>711</v>
      </c>
      <c r="C1648" t="s">
        <v>20</v>
      </c>
      <c r="D1648" t="s">
        <v>712</v>
      </c>
      <c r="E1648" s="18">
        <v>33</v>
      </c>
      <c r="F1648" s="2">
        <v>11.68</v>
      </c>
      <c r="G1648" s="13">
        <f>E1648*F1648</f>
        <v>385.44</v>
      </c>
    </row>
    <row r="1649" spans="1:7">
      <c r="A1649" s="9" t="s">
        <v>1990</v>
      </c>
      <c r="B1649" s="9" t="s">
        <v>723</v>
      </c>
      <c r="C1649" t="s">
        <v>24</v>
      </c>
      <c r="D1649" t="s">
        <v>724</v>
      </c>
      <c r="E1649" s="18">
        <v>1064.8900000000001</v>
      </c>
      <c r="F1649" s="2">
        <v>10.7</v>
      </c>
      <c r="G1649" s="13">
        <f>E1649*F1649</f>
        <v>11394.32</v>
      </c>
    </row>
    <row r="1651" spans="1:7" s="7" customFormat="1" ht="13.15">
      <c r="A1651" s="14" t="s">
        <v>1991</v>
      </c>
      <c r="B1651" s="14" t="s">
        <v>1992</v>
      </c>
      <c r="D1651" s="7" t="s">
        <v>736</v>
      </c>
      <c r="E1651" s="17"/>
      <c r="F1651" s="8"/>
      <c r="G1651" s="12">
        <f>SUM(G1653:G1655)</f>
        <v>2523.15</v>
      </c>
    </row>
    <row r="1653" spans="1:7">
      <c r="A1653" s="9" t="s">
        <v>1993</v>
      </c>
      <c r="B1653" s="9" t="s">
        <v>753</v>
      </c>
      <c r="C1653" t="s">
        <v>20</v>
      </c>
      <c r="D1653" t="s">
        <v>754</v>
      </c>
      <c r="E1653" s="18">
        <v>5</v>
      </c>
      <c r="F1653" s="2">
        <v>19.93</v>
      </c>
      <c r="G1653" s="13">
        <f>E1653*F1653</f>
        <v>99.65</v>
      </c>
    </row>
    <row r="1654" spans="1:7">
      <c r="A1654" s="9" t="s">
        <v>1994</v>
      </c>
      <c r="B1654" s="9" t="s">
        <v>766</v>
      </c>
      <c r="C1654" t="s">
        <v>20</v>
      </c>
      <c r="D1654" t="s">
        <v>767</v>
      </c>
      <c r="E1654" s="18">
        <v>50</v>
      </c>
      <c r="F1654" s="2">
        <v>25.02</v>
      </c>
      <c r="G1654" s="13">
        <f>E1654*F1654</f>
        <v>1251</v>
      </c>
    </row>
    <row r="1655" spans="1:7">
      <c r="A1655" s="9" t="s">
        <v>1995</v>
      </c>
      <c r="B1655" s="9" t="s">
        <v>769</v>
      </c>
      <c r="C1655" t="s">
        <v>20</v>
      </c>
      <c r="D1655" t="s">
        <v>770</v>
      </c>
      <c r="E1655" s="18">
        <v>50</v>
      </c>
      <c r="F1655" s="2">
        <v>23.45</v>
      </c>
      <c r="G1655" s="13">
        <f>E1655*F1655</f>
        <v>1172.5</v>
      </c>
    </row>
    <row r="1657" spans="1:7" s="7" customFormat="1" ht="13.15">
      <c r="A1657" s="14" t="s">
        <v>1996</v>
      </c>
      <c r="B1657" s="14" t="s">
        <v>1997</v>
      </c>
      <c r="D1657" s="7" t="s">
        <v>795</v>
      </c>
      <c r="E1657" s="17"/>
      <c r="F1657" s="8"/>
      <c r="G1657" s="12">
        <f>SUM(G1659:G1661)</f>
        <v>19848.400000000001</v>
      </c>
    </row>
    <row r="1659" spans="1:7">
      <c r="A1659" s="9" t="s">
        <v>1998</v>
      </c>
      <c r="B1659" s="9" t="s">
        <v>800</v>
      </c>
      <c r="C1659" t="s">
        <v>696</v>
      </c>
      <c r="D1659" t="s">
        <v>801</v>
      </c>
      <c r="E1659" s="18">
        <v>3</v>
      </c>
      <c r="F1659" s="2">
        <v>1457.5</v>
      </c>
      <c r="G1659" s="13">
        <f>E1659*F1659</f>
        <v>4372.5</v>
      </c>
    </row>
    <row r="1660" spans="1:7">
      <c r="A1660" s="9" t="s">
        <v>1999</v>
      </c>
      <c r="B1660" s="9" t="s">
        <v>2000</v>
      </c>
      <c r="C1660" t="s">
        <v>760</v>
      </c>
      <c r="D1660" t="s">
        <v>2001</v>
      </c>
      <c r="E1660" s="18">
        <v>15</v>
      </c>
      <c r="F1660" s="2">
        <v>997.38</v>
      </c>
      <c r="G1660" s="13">
        <f>E1660*F1660</f>
        <v>14960.7</v>
      </c>
    </row>
    <row r="1661" spans="1:7">
      <c r="A1661" s="9" t="s">
        <v>2002</v>
      </c>
      <c r="B1661" s="9" t="s">
        <v>1858</v>
      </c>
      <c r="C1661" t="s">
        <v>696</v>
      </c>
      <c r="D1661" t="s">
        <v>1859</v>
      </c>
      <c r="E1661" s="18">
        <v>4</v>
      </c>
      <c r="F1661" s="2">
        <v>128.80000000000001</v>
      </c>
      <c r="G1661" s="13">
        <f>E1661*F1661</f>
        <v>515.20000000000005</v>
      </c>
    </row>
    <row r="1663" spans="1:7" s="7" customFormat="1" ht="13.15">
      <c r="A1663" s="14" t="s">
        <v>2003</v>
      </c>
      <c r="B1663" s="14" t="s">
        <v>2004</v>
      </c>
      <c r="D1663" s="7" t="s">
        <v>2005</v>
      </c>
      <c r="E1663" s="17"/>
      <c r="F1663" s="8"/>
      <c r="G1663" s="12">
        <f>G1665+G1670+G1679+G1684+G1690</f>
        <v>37328.68</v>
      </c>
    </row>
    <row r="1665" spans="1:7" s="7" customFormat="1" ht="13.15">
      <c r="A1665" s="14" t="s">
        <v>2006</v>
      </c>
      <c r="B1665" s="14" t="s">
        <v>2007</v>
      </c>
      <c r="D1665" s="7" t="s">
        <v>687</v>
      </c>
      <c r="E1665" s="17"/>
      <c r="F1665" s="8"/>
      <c r="G1665" s="12">
        <f>SUM(G1667:G1668)</f>
        <v>5117.1499999999996</v>
      </c>
    </row>
    <row r="1667" spans="1:7">
      <c r="A1667" s="9" t="s">
        <v>2008</v>
      </c>
      <c r="B1667" s="9" t="s">
        <v>689</v>
      </c>
      <c r="C1667" t="s">
        <v>24</v>
      </c>
      <c r="D1667" t="s">
        <v>690</v>
      </c>
      <c r="E1667" s="18">
        <v>450.32</v>
      </c>
      <c r="F1667" s="2">
        <v>10.47</v>
      </c>
      <c r="G1667" s="13">
        <f>E1667*F1667</f>
        <v>4714.8500000000004</v>
      </c>
    </row>
    <row r="1668" spans="1:7">
      <c r="A1668" s="9" t="s">
        <v>2009</v>
      </c>
      <c r="B1668" s="9" t="s">
        <v>692</v>
      </c>
      <c r="C1668" t="s">
        <v>24</v>
      </c>
      <c r="D1668" t="s">
        <v>693</v>
      </c>
      <c r="E1668" s="18">
        <v>9.01</v>
      </c>
      <c r="F1668" s="2">
        <v>44.65</v>
      </c>
      <c r="G1668" s="13">
        <f>E1668*F1668</f>
        <v>402.3</v>
      </c>
    </row>
    <row r="1670" spans="1:7" s="7" customFormat="1" ht="13.15">
      <c r="A1670" s="14" t="s">
        <v>2010</v>
      </c>
      <c r="B1670" s="14" t="s">
        <v>2011</v>
      </c>
      <c r="D1670" s="7" t="s">
        <v>703</v>
      </c>
      <c r="E1670" s="17"/>
      <c r="F1670" s="8"/>
      <c r="G1670" s="12">
        <f>SUM(G1672:G1677)</f>
        <v>9188.85</v>
      </c>
    </row>
    <row r="1672" spans="1:7">
      <c r="A1672" s="9" t="s">
        <v>2012</v>
      </c>
      <c r="B1672" s="9" t="s">
        <v>705</v>
      </c>
      <c r="C1672" t="s">
        <v>24</v>
      </c>
      <c r="D1672" t="s">
        <v>706</v>
      </c>
      <c r="E1672" s="18">
        <v>9.01</v>
      </c>
      <c r="F1672" s="2">
        <v>47.73</v>
      </c>
      <c r="G1672" s="13">
        <f t="shared" ref="G1672:G1677" si="76">E1672*F1672</f>
        <v>430.05</v>
      </c>
    </row>
    <row r="1673" spans="1:7">
      <c r="A1673" s="9" t="s">
        <v>2013</v>
      </c>
      <c r="B1673" s="9" t="s">
        <v>708</v>
      </c>
      <c r="C1673" t="s">
        <v>24</v>
      </c>
      <c r="D1673" t="s">
        <v>709</v>
      </c>
      <c r="E1673" s="18">
        <v>9.01</v>
      </c>
      <c r="F1673" s="2">
        <v>43.15</v>
      </c>
      <c r="G1673" s="13">
        <f t="shared" si="76"/>
        <v>388.78</v>
      </c>
    </row>
    <row r="1674" spans="1:7">
      <c r="A1674" s="9" t="s">
        <v>2014</v>
      </c>
      <c r="B1674" s="9" t="s">
        <v>711</v>
      </c>
      <c r="C1674" t="s">
        <v>20</v>
      </c>
      <c r="D1674" t="s">
        <v>712</v>
      </c>
      <c r="E1674" s="18">
        <v>102.05</v>
      </c>
      <c r="F1674" s="2">
        <v>11.68</v>
      </c>
      <c r="G1674" s="13">
        <f t="shared" si="76"/>
        <v>1191.94</v>
      </c>
    </row>
    <row r="1675" spans="1:7">
      <c r="A1675" s="9" t="s">
        <v>2015</v>
      </c>
      <c r="B1675" s="9" t="s">
        <v>723</v>
      </c>
      <c r="C1675" t="s">
        <v>24</v>
      </c>
      <c r="D1675" t="s">
        <v>724</v>
      </c>
      <c r="E1675" s="18">
        <v>450.32</v>
      </c>
      <c r="F1675" s="2">
        <v>10.7</v>
      </c>
      <c r="G1675" s="13">
        <f t="shared" si="76"/>
        <v>4818.42</v>
      </c>
    </row>
    <row r="1676" spans="1:7">
      <c r="A1676" s="9" t="s">
        <v>2016</v>
      </c>
      <c r="B1676" s="9" t="s">
        <v>714</v>
      </c>
      <c r="C1676" t="s">
        <v>696</v>
      </c>
      <c r="D1676" t="s">
        <v>715</v>
      </c>
      <c r="E1676" s="18">
        <v>94</v>
      </c>
      <c r="F1676" s="2">
        <v>15.83</v>
      </c>
      <c r="G1676" s="13">
        <f t="shared" si="76"/>
        <v>1488.02</v>
      </c>
    </row>
    <row r="1677" spans="1:7">
      <c r="A1677" s="9" t="s">
        <v>2017</v>
      </c>
      <c r="B1677" s="9" t="s">
        <v>717</v>
      </c>
      <c r="C1677" t="s">
        <v>20</v>
      </c>
      <c r="D1677" t="s">
        <v>718</v>
      </c>
      <c r="E1677" s="18">
        <v>28</v>
      </c>
      <c r="F1677" s="2">
        <v>31.13</v>
      </c>
      <c r="G1677" s="13">
        <f t="shared" si="76"/>
        <v>871.64</v>
      </c>
    </row>
    <row r="1679" spans="1:7" s="7" customFormat="1" ht="13.15">
      <c r="A1679" s="14" t="s">
        <v>2018</v>
      </c>
      <c r="B1679" s="14" t="s">
        <v>2019</v>
      </c>
      <c r="D1679" s="7" t="s">
        <v>727</v>
      </c>
      <c r="E1679" s="17"/>
      <c r="F1679" s="8"/>
      <c r="G1679" s="12">
        <f>SUM(G1681:G1682)</f>
        <v>5703.66</v>
      </c>
    </row>
    <row r="1681" spans="1:7">
      <c r="A1681" s="9" t="s">
        <v>2020</v>
      </c>
      <c r="B1681" s="9" t="s">
        <v>1842</v>
      </c>
      <c r="C1681" t="s">
        <v>20</v>
      </c>
      <c r="D1681" t="s">
        <v>1843</v>
      </c>
      <c r="E1681" s="18">
        <v>19.64</v>
      </c>
      <c r="F1681" s="2">
        <v>50.27</v>
      </c>
      <c r="G1681" s="13">
        <f>E1681*F1681</f>
        <v>987.3</v>
      </c>
    </row>
    <row r="1682" spans="1:7">
      <c r="A1682" s="9" t="s">
        <v>2021</v>
      </c>
      <c r="B1682" s="9" t="s">
        <v>1845</v>
      </c>
      <c r="C1682" t="s">
        <v>696</v>
      </c>
      <c r="D1682" t="s">
        <v>1846</v>
      </c>
      <c r="E1682" s="18">
        <v>33</v>
      </c>
      <c r="F1682" s="2">
        <v>142.91999999999999</v>
      </c>
      <c r="G1682" s="13">
        <f>E1682*F1682</f>
        <v>4716.3599999999997</v>
      </c>
    </row>
    <row r="1684" spans="1:7" s="7" customFormat="1" ht="13.15">
      <c r="A1684" s="14" t="s">
        <v>2022</v>
      </c>
      <c r="B1684" s="14" t="s">
        <v>2023</v>
      </c>
      <c r="D1684" s="7" t="s">
        <v>736</v>
      </c>
      <c r="E1684" s="17"/>
      <c r="F1684" s="8"/>
      <c r="G1684" s="12">
        <f>SUM(G1686:G1688)</f>
        <v>1165.99</v>
      </c>
    </row>
    <row r="1686" spans="1:7">
      <c r="A1686" s="9" t="s">
        <v>2024</v>
      </c>
      <c r="B1686" s="9" t="s">
        <v>753</v>
      </c>
      <c r="C1686" t="s">
        <v>20</v>
      </c>
      <c r="D1686" t="s">
        <v>754</v>
      </c>
      <c r="E1686" s="18">
        <v>5</v>
      </c>
      <c r="F1686" s="2">
        <v>19.93</v>
      </c>
      <c r="G1686" s="13">
        <f>E1686*F1686</f>
        <v>99.65</v>
      </c>
    </row>
    <row r="1687" spans="1:7">
      <c r="A1687" s="9" t="s">
        <v>2025</v>
      </c>
      <c r="B1687" s="9" t="s">
        <v>766</v>
      </c>
      <c r="C1687" t="s">
        <v>20</v>
      </c>
      <c r="D1687" t="s">
        <v>767</v>
      </c>
      <c r="E1687" s="18">
        <v>22</v>
      </c>
      <c r="F1687" s="2">
        <v>25.02</v>
      </c>
      <c r="G1687" s="13">
        <f>E1687*F1687</f>
        <v>550.44000000000005</v>
      </c>
    </row>
    <row r="1688" spans="1:7">
      <c r="A1688" s="9" t="s">
        <v>2026</v>
      </c>
      <c r="B1688" s="9" t="s">
        <v>769</v>
      </c>
      <c r="C1688" t="s">
        <v>20</v>
      </c>
      <c r="D1688" t="s">
        <v>770</v>
      </c>
      <c r="E1688" s="18">
        <v>22</v>
      </c>
      <c r="F1688" s="2">
        <v>23.45</v>
      </c>
      <c r="G1688" s="13">
        <f>E1688*F1688</f>
        <v>515.9</v>
      </c>
    </row>
    <row r="1690" spans="1:7" s="7" customFormat="1" ht="13.15">
      <c r="A1690" s="14" t="s">
        <v>2027</v>
      </c>
      <c r="B1690" s="14" t="s">
        <v>2028</v>
      </c>
      <c r="D1690" s="7" t="s">
        <v>795</v>
      </c>
      <c r="E1690" s="17"/>
      <c r="F1690" s="8"/>
      <c r="G1690" s="12">
        <f>SUM(G1692:G1696)</f>
        <v>16153.03</v>
      </c>
    </row>
    <row r="1692" spans="1:7">
      <c r="A1692" s="9" t="s">
        <v>2029</v>
      </c>
      <c r="B1692" s="9" t="s">
        <v>1029</v>
      </c>
      <c r="C1692" t="s">
        <v>24</v>
      </c>
      <c r="D1692" t="s">
        <v>1030</v>
      </c>
      <c r="E1692" s="18">
        <v>39.28</v>
      </c>
      <c r="F1692" s="2">
        <v>5.8</v>
      </c>
      <c r="G1692" s="13">
        <f>E1692*F1692</f>
        <v>227.82</v>
      </c>
    </row>
    <row r="1693" spans="1:7">
      <c r="A1693" s="9" t="s">
        <v>2030</v>
      </c>
      <c r="B1693" s="9" t="s">
        <v>800</v>
      </c>
      <c r="C1693" t="s">
        <v>696</v>
      </c>
      <c r="D1693" t="s">
        <v>801</v>
      </c>
      <c r="E1693" s="18">
        <v>3</v>
      </c>
      <c r="F1693" s="2">
        <v>1457.5</v>
      </c>
      <c r="G1693" s="13">
        <f>E1693*F1693</f>
        <v>4372.5</v>
      </c>
    </row>
    <row r="1694" spans="1:7">
      <c r="A1694" s="9" t="s">
        <v>2031</v>
      </c>
      <c r="B1694" s="9" t="s">
        <v>1972</v>
      </c>
      <c r="C1694" t="s">
        <v>760</v>
      </c>
      <c r="D1694" t="s">
        <v>1973</v>
      </c>
      <c r="E1694" s="18">
        <v>15</v>
      </c>
      <c r="F1694" s="2">
        <v>689.98</v>
      </c>
      <c r="G1694" s="13">
        <f>E1694*F1694</f>
        <v>10349.700000000001</v>
      </c>
    </row>
    <row r="1695" spans="1:7">
      <c r="A1695" s="9" t="s">
        <v>2032</v>
      </c>
      <c r="B1695" s="9" t="s">
        <v>1975</v>
      </c>
      <c r="C1695" t="s">
        <v>760</v>
      </c>
      <c r="D1695" t="s">
        <v>1976</v>
      </c>
      <c r="E1695" s="18">
        <v>1</v>
      </c>
      <c r="F1695" s="2">
        <v>945.41</v>
      </c>
      <c r="G1695" s="13">
        <f>E1695*F1695</f>
        <v>945.41</v>
      </c>
    </row>
    <row r="1696" spans="1:7">
      <c r="A1696" s="9" t="s">
        <v>2033</v>
      </c>
      <c r="B1696" s="9" t="s">
        <v>1858</v>
      </c>
      <c r="C1696" t="s">
        <v>696</v>
      </c>
      <c r="D1696" t="s">
        <v>1859</v>
      </c>
      <c r="E1696" s="18">
        <v>2</v>
      </c>
      <c r="F1696" s="2">
        <v>128.80000000000001</v>
      </c>
      <c r="G1696" s="13">
        <f>E1696*F1696</f>
        <v>257.60000000000002</v>
      </c>
    </row>
    <row r="1698" spans="1:7" s="7" customFormat="1" ht="13.15">
      <c r="A1698" s="14" t="s">
        <v>2034</v>
      </c>
      <c r="B1698" s="14" t="s">
        <v>2035</v>
      </c>
      <c r="D1698" s="7" t="s">
        <v>2036</v>
      </c>
      <c r="E1698" s="17"/>
      <c r="F1698" s="8"/>
      <c r="G1698" s="12">
        <f>G1700+G1706+G1717+G1722+G1734</f>
        <v>172946.29</v>
      </c>
    </row>
    <row r="1700" spans="1:7" s="7" customFormat="1" ht="13.15">
      <c r="A1700" s="14" t="s">
        <v>2037</v>
      </c>
      <c r="B1700" s="14" t="s">
        <v>2038</v>
      </c>
      <c r="D1700" s="7" t="s">
        <v>687</v>
      </c>
      <c r="E1700" s="17"/>
      <c r="F1700" s="8"/>
      <c r="G1700" s="12">
        <f>SUM(G1702:G1704)</f>
        <v>21198.92</v>
      </c>
    </row>
    <row r="1702" spans="1:7">
      <c r="A1702" s="9" t="s">
        <v>2039</v>
      </c>
      <c r="B1702" s="9" t="s">
        <v>689</v>
      </c>
      <c r="C1702" t="s">
        <v>24</v>
      </c>
      <c r="D1702" t="s">
        <v>690</v>
      </c>
      <c r="E1702" s="18">
        <v>1775.51</v>
      </c>
      <c r="F1702" s="2">
        <v>10.47</v>
      </c>
      <c r="G1702" s="13">
        <f>E1702*F1702</f>
        <v>18589.59</v>
      </c>
    </row>
    <row r="1703" spans="1:7">
      <c r="A1703" s="9" t="s">
        <v>2040</v>
      </c>
      <c r="B1703" s="9" t="s">
        <v>692</v>
      </c>
      <c r="C1703" t="s">
        <v>24</v>
      </c>
      <c r="D1703" t="s">
        <v>693</v>
      </c>
      <c r="E1703" s="18">
        <v>35.51</v>
      </c>
      <c r="F1703" s="2">
        <v>44.65</v>
      </c>
      <c r="G1703" s="13">
        <f>E1703*F1703</f>
        <v>1585.52</v>
      </c>
    </row>
    <row r="1704" spans="1:7">
      <c r="A1704" s="9" t="s">
        <v>2041</v>
      </c>
      <c r="B1704" s="9" t="s">
        <v>695</v>
      </c>
      <c r="C1704" t="s">
        <v>696</v>
      </c>
      <c r="D1704" t="s">
        <v>697</v>
      </c>
      <c r="E1704" s="18">
        <v>3</v>
      </c>
      <c r="F1704" s="2">
        <v>341.27</v>
      </c>
      <c r="G1704" s="13">
        <f>E1704*F1704</f>
        <v>1023.81</v>
      </c>
    </row>
    <row r="1706" spans="1:7" s="7" customFormat="1" ht="13.15">
      <c r="A1706" s="14" t="s">
        <v>2042</v>
      </c>
      <c r="B1706" s="14" t="s">
        <v>2043</v>
      </c>
      <c r="D1706" s="7" t="s">
        <v>703</v>
      </c>
      <c r="E1706" s="17"/>
      <c r="F1706" s="8"/>
      <c r="G1706" s="12">
        <f>SUM(G1708:G1715)</f>
        <v>52235.17</v>
      </c>
    </row>
    <row r="1708" spans="1:7">
      <c r="A1708" s="9" t="s">
        <v>2044</v>
      </c>
      <c r="B1708" s="9" t="s">
        <v>705</v>
      </c>
      <c r="C1708" t="s">
        <v>24</v>
      </c>
      <c r="D1708" t="s">
        <v>706</v>
      </c>
      <c r="E1708" s="18">
        <v>35.51</v>
      </c>
      <c r="F1708" s="2">
        <v>47.73</v>
      </c>
      <c r="G1708" s="13">
        <f t="shared" ref="G1708:G1715" si="77">E1708*F1708</f>
        <v>1694.89</v>
      </c>
    </row>
    <row r="1709" spans="1:7">
      <c r="A1709" s="9" t="s">
        <v>2045</v>
      </c>
      <c r="B1709" s="9" t="s">
        <v>708</v>
      </c>
      <c r="C1709" t="s">
        <v>24</v>
      </c>
      <c r="D1709" t="s">
        <v>709</v>
      </c>
      <c r="E1709" s="18">
        <v>35.51</v>
      </c>
      <c r="F1709" s="2">
        <v>43.15</v>
      </c>
      <c r="G1709" s="13">
        <f t="shared" si="77"/>
        <v>1532.26</v>
      </c>
    </row>
    <row r="1710" spans="1:7">
      <c r="A1710" s="9" t="s">
        <v>2046</v>
      </c>
      <c r="B1710" s="9" t="s">
        <v>711</v>
      </c>
      <c r="C1710" t="s">
        <v>20</v>
      </c>
      <c r="D1710" t="s">
        <v>712</v>
      </c>
      <c r="E1710" s="18">
        <v>117.06</v>
      </c>
      <c r="F1710" s="2">
        <v>11.68</v>
      </c>
      <c r="G1710" s="13">
        <f t="shared" si="77"/>
        <v>1367.26</v>
      </c>
    </row>
    <row r="1711" spans="1:7">
      <c r="A1711" s="9" t="s">
        <v>2047</v>
      </c>
      <c r="B1711" s="9" t="s">
        <v>714</v>
      </c>
      <c r="C1711" t="s">
        <v>696</v>
      </c>
      <c r="D1711" t="s">
        <v>715</v>
      </c>
      <c r="E1711" s="18">
        <v>146</v>
      </c>
      <c r="F1711" s="2">
        <v>15.83</v>
      </c>
      <c r="G1711" s="13">
        <f t="shared" si="77"/>
        <v>2311.1799999999998</v>
      </c>
    </row>
    <row r="1712" spans="1:7">
      <c r="A1712" s="9" t="s">
        <v>2048</v>
      </c>
      <c r="B1712" s="9" t="s">
        <v>717</v>
      </c>
      <c r="C1712" t="s">
        <v>20</v>
      </c>
      <c r="D1712" t="s">
        <v>718</v>
      </c>
      <c r="E1712" s="18">
        <v>42.62</v>
      </c>
      <c r="F1712" s="2">
        <v>31.13</v>
      </c>
      <c r="G1712" s="13">
        <f t="shared" si="77"/>
        <v>1326.76</v>
      </c>
    </row>
    <row r="1713" spans="1:7">
      <c r="A1713" s="9" t="s">
        <v>2049</v>
      </c>
      <c r="B1713" s="9" t="s">
        <v>720</v>
      </c>
      <c r="C1713" t="s">
        <v>24</v>
      </c>
      <c r="D1713" t="s">
        <v>721</v>
      </c>
      <c r="E1713" s="18">
        <v>1148.55</v>
      </c>
      <c r="F1713" s="2">
        <v>17.57</v>
      </c>
      <c r="G1713" s="13">
        <f t="shared" si="77"/>
        <v>20180.02</v>
      </c>
    </row>
    <row r="1714" spans="1:7">
      <c r="A1714" s="9" t="s">
        <v>2050</v>
      </c>
      <c r="B1714" s="9" t="s">
        <v>723</v>
      </c>
      <c r="C1714" t="s">
        <v>24</v>
      </c>
      <c r="D1714" t="s">
        <v>724</v>
      </c>
      <c r="E1714" s="18">
        <v>1775.51</v>
      </c>
      <c r="F1714" s="2">
        <v>10.7</v>
      </c>
      <c r="G1714" s="13">
        <f t="shared" si="77"/>
        <v>18997.96</v>
      </c>
    </row>
    <row r="1715" spans="1:7">
      <c r="A1715" s="9" t="s">
        <v>2051</v>
      </c>
      <c r="B1715" s="9" t="s">
        <v>823</v>
      </c>
      <c r="C1715" t="s">
        <v>24</v>
      </c>
      <c r="D1715" t="s">
        <v>824</v>
      </c>
      <c r="E1715" s="18">
        <v>186</v>
      </c>
      <c r="F1715" s="2">
        <v>25.94</v>
      </c>
      <c r="G1715" s="13">
        <f t="shared" si="77"/>
        <v>4824.84</v>
      </c>
    </row>
    <row r="1717" spans="1:7" s="7" customFormat="1" ht="13.15">
      <c r="A1717" s="14" t="s">
        <v>2052</v>
      </c>
      <c r="B1717" s="14" t="s">
        <v>2053</v>
      </c>
      <c r="D1717" s="7" t="s">
        <v>727</v>
      </c>
      <c r="E1717" s="17"/>
      <c r="F1717" s="8"/>
      <c r="G1717" s="12">
        <f>SUM(G1719:G1720)</f>
        <v>2414.9</v>
      </c>
    </row>
    <row r="1719" spans="1:7">
      <c r="A1719" s="9" t="s">
        <v>2054</v>
      </c>
      <c r="B1719" s="9" t="s">
        <v>729</v>
      </c>
      <c r="C1719" t="s">
        <v>696</v>
      </c>
      <c r="D1719" t="s">
        <v>730</v>
      </c>
      <c r="E1719" s="18">
        <v>12</v>
      </c>
      <c r="F1719" s="2">
        <v>74.2</v>
      </c>
      <c r="G1719" s="13">
        <f>E1719*F1719</f>
        <v>890.4</v>
      </c>
    </row>
    <row r="1720" spans="1:7">
      <c r="A1720" s="9" t="s">
        <v>2055</v>
      </c>
      <c r="B1720" s="9" t="s">
        <v>732</v>
      </c>
      <c r="C1720" t="s">
        <v>20</v>
      </c>
      <c r="D1720" t="s">
        <v>733</v>
      </c>
      <c r="E1720" s="18">
        <v>50</v>
      </c>
      <c r="F1720" s="2">
        <v>30.49</v>
      </c>
      <c r="G1720" s="13">
        <f>E1720*F1720</f>
        <v>1524.5</v>
      </c>
    </row>
    <row r="1722" spans="1:7" s="7" customFormat="1" ht="13.15">
      <c r="A1722" s="14" t="s">
        <v>2056</v>
      </c>
      <c r="B1722" s="14" t="s">
        <v>2057</v>
      </c>
      <c r="D1722" s="7" t="s">
        <v>736</v>
      </c>
      <c r="E1722" s="17"/>
      <c r="F1722" s="8"/>
      <c r="G1722" s="12">
        <f>SUM(G1724:G1732)</f>
        <v>73719.5</v>
      </c>
    </row>
    <row r="1724" spans="1:7">
      <c r="A1724" s="9" t="s">
        <v>2058</v>
      </c>
      <c r="B1724" s="9" t="s">
        <v>840</v>
      </c>
      <c r="C1724" t="s">
        <v>20</v>
      </c>
      <c r="D1724" t="s">
        <v>841</v>
      </c>
      <c r="E1724" s="18">
        <v>58</v>
      </c>
      <c r="F1724" s="2">
        <v>25.79</v>
      </c>
      <c r="G1724" s="13">
        <f t="shared" ref="G1724:G1732" si="78">E1724*F1724</f>
        <v>1495.82</v>
      </c>
    </row>
    <row r="1725" spans="1:7">
      <c r="A1725" s="9" t="s">
        <v>2059</v>
      </c>
      <c r="B1725" s="9" t="s">
        <v>846</v>
      </c>
      <c r="C1725" t="s">
        <v>20</v>
      </c>
      <c r="D1725" t="s">
        <v>847</v>
      </c>
      <c r="E1725" s="18">
        <v>56</v>
      </c>
      <c r="F1725" s="2">
        <v>126.92</v>
      </c>
      <c r="G1725" s="13">
        <f t="shared" si="78"/>
        <v>7107.52</v>
      </c>
    </row>
    <row r="1726" spans="1:7">
      <c r="A1726" s="9" t="s">
        <v>2060</v>
      </c>
      <c r="B1726" s="9" t="s">
        <v>753</v>
      </c>
      <c r="C1726" t="s">
        <v>20</v>
      </c>
      <c r="D1726" t="s">
        <v>754</v>
      </c>
      <c r="E1726" s="18">
        <v>49.6</v>
      </c>
      <c r="F1726" s="2">
        <v>19.93</v>
      </c>
      <c r="G1726" s="13">
        <f t="shared" si="78"/>
        <v>988.53</v>
      </c>
    </row>
    <row r="1727" spans="1:7">
      <c r="A1727" s="9" t="s">
        <v>2061</v>
      </c>
      <c r="B1727" s="9" t="s">
        <v>756</v>
      </c>
      <c r="C1727" t="s">
        <v>20</v>
      </c>
      <c r="D1727" t="s">
        <v>757</v>
      </c>
      <c r="E1727" s="18">
        <v>51.6</v>
      </c>
      <c r="F1727" s="2">
        <v>742.12</v>
      </c>
      <c r="G1727" s="13">
        <f t="shared" si="78"/>
        <v>38293.39</v>
      </c>
    </row>
    <row r="1728" spans="1:7">
      <c r="A1728" s="9" t="s">
        <v>2062</v>
      </c>
      <c r="B1728" s="9" t="s">
        <v>759</v>
      </c>
      <c r="C1728" t="s">
        <v>760</v>
      </c>
      <c r="D1728" t="s">
        <v>761</v>
      </c>
      <c r="E1728" s="18">
        <v>1</v>
      </c>
      <c r="F1728" s="2">
        <v>4326.96</v>
      </c>
      <c r="G1728" s="13">
        <f t="shared" si="78"/>
        <v>4326.96</v>
      </c>
    </row>
    <row r="1729" spans="1:7">
      <c r="A1729" s="9" t="s">
        <v>2063</v>
      </c>
      <c r="B1729" s="9" t="s">
        <v>763</v>
      </c>
      <c r="C1729" t="s">
        <v>696</v>
      </c>
      <c r="D1729" t="s">
        <v>764</v>
      </c>
      <c r="E1729" s="18">
        <v>3</v>
      </c>
      <c r="F1729" s="2">
        <v>5453.81</v>
      </c>
      <c r="G1729" s="13">
        <f t="shared" si="78"/>
        <v>16361.43</v>
      </c>
    </row>
    <row r="1730" spans="1:7">
      <c r="A1730" s="9" t="s">
        <v>2064</v>
      </c>
      <c r="B1730" s="9" t="s">
        <v>1798</v>
      </c>
      <c r="C1730" t="s">
        <v>20</v>
      </c>
      <c r="D1730" t="s">
        <v>1799</v>
      </c>
      <c r="E1730" s="18">
        <v>56</v>
      </c>
      <c r="F1730" s="2">
        <v>7.26</v>
      </c>
      <c r="G1730" s="13">
        <f t="shared" si="78"/>
        <v>406.56</v>
      </c>
    </row>
    <row r="1731" spans="1:7">
      <c r="A1731" s="9" t="s">
        <v>2065</v>
      </c>
      <c r="B1731" s="9" t="s">
        <v>785</v>
      </c>
      <c r="C1731" t="s">
        <v>470</v>
      </c>
      <c r="D1731" t="s">
        <v>786</v>
      </c>
      <c r="E1731" s="18">
        <v>1</v>
      </c>
      <c r="F1731" s="2">
        <v>3324.33</v>
      </c>
      <c r="G1731" s="13">
        <f t="shared" si="78"/>
        <v>3324.33</v>
      </c>
    </row>
    <row r="1732" spans="1:7">
      <c r="A1732" s="9" t="s">
        <v>2066</v>
      </c>
      <c r="B1732" s="9" t="s">
        <v>788</v>
      </c>
      <c r="C1732" t="s">
        <v>470</v>
      </c>
      <c r="D1732" t="s">
        <v>789</v>
      </c>
      <c r="E1732" s="18">
        <v>1</v>
      </c>
      <c r="F1732" s="2">
        <v>1414.96</v>
      </c>
      <c r="G1732" s="13">
        <f t="shared" si="78"/>
        <v>1414.96</v>
      </c>
    </row>
    <row r="1734" spans="1:7" s="7" customFormat="1" ht="13.15">
      <c r="A1734" s="14" t="s">
        <v>2067</v>
      </c>
      <c r="B1734" s="14" t="s">
        <v>2068</v>
      </c>
      <c r="D1734" s="7" t="s">
        <v>795</v>
      </c>
      <c r="E1734" s="17"/>
      <c r="F1734" s="8"/>
      <c r="G1734" s="12">
        <f>SUM(G1736:G1738)</f>
        <v>23377.8</v>
      </c>
    </row>
    <row r="1736" spans="1:7">
      <c r="A1736" s="9" t="s">
        <v>2069</v>
      </c>
      <c r="B1736" s="9" t="s">
        <v>800</v>
      </c>
      <c r="C1736" t="s">
        <v>696</v>
      </c>
      <c r="D1736" t="s">
        <v>801</v>
      </c>
      <c r="E1736" s="18">
        <v>2</v>
      </c>
      <c r="F1736" s="2">
        <v>1457.5</v>
      </c>
      <c r="G1736" s="13">
        <f>E1736*F1736</f>
        <v>2915</v>
      </c>
    </row>
    <row r="1737" spans="1:7">
      <c r="A1737" s="9" t="s">
        <v>2070</v>
      </c>
      <c r="B1737" s="9" t="s">
        <v>2000</v>
      </c>
      <c r="C1737" t="s">
        <v>760</v>
      </c>
      <c r="D1737" t="s">
        <v>2001</v>
      </c>
      <c r="E1737" s="18">
        <v>20</v>
      </c>
      <c r="F1737" s="2">
        <v>997.38</v>
      </c>
      <c r="G1737" s="13">
        <f>E1737*F1737</f>
        <v>19947.599999999999</v>
      </c>
    </row>
    <row r="1738" spans="1:7">
      <c r="A1738" s="9" t="s">
        <v>2071</v>
      </c>
      <c r="B1738" s="9" t="s">
        <v>1858</v>
      </c>
      <c r="C1738" t="s">
        <v>696</v>
      </c>
      <c r="D1738" t="s">
        <v>1859</v>
      </c>
      <c r="E1738" s="18">
        <v>4</v>
      </c>
      <c r="F1738" s="2">
        <v>128.80000000000001</v>
      </c>
      <c r="G1738" s="13">
        <f>E1738*F1738</f>
        <v>515.20000000000005</v>
      </c>
    </row>
    <row r="1740" spans="1:7" s="7" customFormat="1" ht="13.15">
      <c r="A1740" s="14" t="s">
        <v>2072</v>
      </c>
      <c r="B1740" s="14" t="s">
        <v>2073</v>
      </c>
      <c r="D1740" s="7" t="s">
        <v>2074</v>
      </c>
      <c r="E1740" s="17"/>
      <c r="F1740" s="8"/>
      <c r="G1740" s="12">
        <f>G1742+G1779+G1810+G1845+G1880+G1908+G1943+G1973+G2009+G2047+G2083+G2119+G2157+G2194+G2213+G2247+G2281+G2317+G2355+G2387</f>
        <v>594003.27</v>
      </c>
    </row>
    <row r="1742" spans="1:7" s="7" customFormat="1" ht="13.15">
      <c r="A1742" s="14" t="s">
        <v>2075</v>
      </c>
      <c r="B1742" s="14" t="s">
        <v>2076</v>
      </c>
      <c r="D1742" s="7" t="s">
        <v>2077</v>
      </c>
      <c r="E1742" s="17"/>
      <c r="F1742" s="8"/>
      <c r="G1742" s="12">
        <f>G1744+G1749+G1759+G1763+G1771</f>
        <v>37293.730000000003</v>
      </c>
    </row>
    <row r="1744" spans="1:7" s="7" customFormat="1" ht="13.15">
      <c r="A1744" s="14" t="s">
        <v>2078</v>
      </c>
      <c r="B1744" s="14" t="s">
        <v>2079</v>
      </c>
      <c r="D1744" s="7" t="s">
        <v>687</v>
      </c>
      <c r="E1744" s="17"/>
      <c r="F1744" s="8"/>
      <c r="G1744" s="12">
        <f>SUM(G1746:G1747)</f>
        <v>5435.49</v>
      </c>
    </row>
    <row r="1746" spans="1:7">
      <c r="A1746" s="9" t="s">
        <v>2080</v>
      </c>
      <c r="B1746" s="9" t="s">
        <v>689</v>
      </c>
      <c r="C1746" t="s">
        <v>24</v>
      </c>
      <c r="D1746" t="s">
        <v>690</v>
      </c>
      <c r="E1746" s="18">
        <v>478.38</v>
      </c>
      <c r="F1746" s="2">
        <v>10.47</v>
      </c>
      <c r="G1746" s="13">
        <f>E1746*F1746</f>
        <v>5008.6400000000003</v>
      </c>
    </row>
    <row r="1747" spans="1:7">
      <c r="A1747" s="9" t="s">
        <v>2081</v>
      </c>
      <c r="B1747" s="9" t="s">
        <v>692</v>
      </c>
      <c r="C1747" t="s">
        <v>24</v>
      </c>
      <c r="D1747" t="s">
        <v>693</v>
      </c>
      <c r="E1747" s="18">
        <v>9.56</v>
      </c>
      <c r="F1747" s="2">
        <v>44.65</v>
      </c>
      <c r="G1747" s="13">
        <f>E1747*F1747</f>
        <v>426.85</v>
      </c>
    </row>
    <row r="1749" spans="1:7" s="7" customFormat="1" ht="13.15">
      <c r="A1749" s="14" t="s">
        <v>2082</v>
      </c>
      <c r="B1749" s="14" t="s">
        <v>2083</v>
      </c>
      <c r="D1749" s="7" t="s">
        <v>703</v>
      </c>
      <c r="E1749" s="17"/>
      <c r="F1749" s="8"/>
      <c r="G1749" s="12">
        <f>SUM(G1751:G1757)</f>
        <v>9423.7800000000007</v>
      </c>
    </row>
    <row r="1751" spans="1:7">
      <c r="A1751" s="9" t="s">
        <v>2084</v>
      </c>
      <c r="B1751" s="9" t="s">
        <v>705</v>
      </c>
      <c r="C1751" t="s">
        <v>24</v>
      </c>
      <c r="D1751" t="s">
        <v>706</v>
      </c>
      <c r="E1751" s="18">
        <v>9.56</v>
      </c>
      <c r="F1751" s="2">
        <v>47.73</v>
      </c>
      <c r="G1751" s="13">
        <f t="shared" ref="G1751:G1757" si="79">E1751*F1751</f>
        <v>456.3</v>
      </c>
    </row>
    <row r="1752" spans="1:7">
      <c r="A1752" s="9" t="s">
        <v>2085</v>
      </c>
      <c r="B1752" s="9" t="s">
        <v>708</v>
      </c>
      <c r="C1752" t="s">
        <v>24</v>
      </c>
      <c r="D1752" t="s">
        <v>709</v>
      </c>
      <c r="E1752" s="18">
        <v>9.56</v>
      </c>
      <c r="F1752" s="2">
        <v>43.15</v>
      </c>
      <c r="G1752" s="13">
        <f t="shared" si="79"/>
        <v>412.51</v>
      </c>
    </row>
    <row r="1753" spans="1:7">
      <c r="A1753" s="9" t="s">
        <v>2086</v>
      </c>
      <c r="B1753" s="9" t="s">
        <v>711</v>
      </c>
      <c r="C1753" t="s">
        <v>20</v>
      </c>
      <c r="D1753" t="s">
        <v>712</v>
      </c>
      <c r="E1753" s="18">
        <v>79.28</v>
      </c>
      <c r="F1753" s="2">
        <v>11.68</v>
      </c>
      <c r="G1753" s="13">
        <f t="shared" si="79"/>
        <v>925.99</v>
      </c>
    </row>
    <row r="1754" spans="1:7">
      <c r="A1754" s="9" t="s">
        <v>2087</v>
      </c>
      <c r="B1754" s="9" t="s">
        <v>723</v>
      </c>
      <c r="C1754" t="s">
        <v>24</v>
      </c>
      <c r="D1754" t="s">
        <v>724</v>
      </c>
      <c r="E1754" s="18">
        <v>478.38</v>
      </c>
      <c r="F1754" s="2">
        <v>10.7</v>
      </c>
      <c r="G1754" s="13">
        <f t="shared" si="79"/>
        <v>5118.67</v>
      </c>
    </row>
    <row r="1755" spans="1:7">
      <c r="A1755" s="9" t="s">
        <v>2088</v>
      </c>
      <c r="B1755" s="9" t="s">
        <v>714</v>
      </c>
      <c r="C1755" t="s">
        <v>696</v>
      </c>
      <c r="D1755" t="s">
        <v>715</v>
      </c>
      <c r="E1755" s="18">
        <v>81</v>
      </c>
      <c r="F1755" s="2">
        <v>15.83</v>
      </c>
      <c r="G1755" s="13">
        <f t="shared" si="79"/>
        <v>1282.23</v>
      </c>
    </row>
    <row r="1756" spans="1:7">
      <c r="A1756" s="9" t="s">
        <v>2089</v>
      </c>
      <c r="B1756" s="9" t="s">
        <v>717</v>
      </c>
      <c r="C1756" t="s">
        <v>20</v>
      </c>
      <c r="D1756" t="s">
        <v>718</v>
      </c>
      <c r="E1756" s="18">
        <v>24</v>
      </c>
      <c r="F1756" s="2">
        <v>31.13</v>
      </c>
      <c r="G1756" s="13">
        <f t="shared" si="79"/>
        <v>747.12</v>
      </c>
    </row>
    <row r="1757" spans="1:7">
      <c r="A1757" s="9" t="s">
        <v>2090</v>
      </c>
      <c r="B1757" s="9" t="s">
        <v>1874</v>
      </c>
      <c r="C1757" t="s">
        <v>20</v>
      </c>
      <c r="D1757" t="s">
        <v>1875</v>
      </c>
      <c r="E1757" s="18">
        <v>24</v>
      </c>
      <c r="F1757" s="2">
        <v>20.04</v>
      </c>
      <c r="G1757" s="13">
        <f t="shared" si="79"/>
        <v>480.96</v>
      </c>
    </row>
    <row r="1759" spans="1:7" s="7" customFormat="1" ht="13.15">
      <c r="A1759" s="14" t="s">
        <v>2091</v>
      </c>
      <c r="B1759" s="14" t="s">
        <v>2092</v>
      </c>
      <c r="D1759" s="7" t="s">
        <v>727</v>
      </c>
      <c r="E1759" s="17"/>
      <c r="F1759" s="8"/>
      <c r="G1759" s="12">
        <f>SUM(G1761:G1761)</f>
        <v>4231.7299999999996</v>
      </c>
    </row>
    <row r="1761" spans="1:7">
      <c r="A1761" s="9" t="s">
        <v>2093</v>
      </c>
      <c r="B1761" s="9" t="s">
        <v>1842</v>
      </c>
      <c r="C1761" t="s">
        <v>20</v>
      </c>
      <c r="D1761" t="s">
        <v>1843</v>
      </c>
      <c r="E1761" s="18">
        <v>84.18</v>
      </c>
      <c r="F1761" s="2">
        <v>50.27</v>
      </c>
      <c r="G1761" s="13">
        <f>E1761*F1761</f>
        <v>4231.7299999999996</v>
      </c>
    </row>
    <row r="1763" spans="1:7" s="7" customFormat="1" ht="13.15">
      <c r="A1763" s="14" t="s">
        <v>2094</v>
      </c>
      <c r="B1763" s="14" t="s">
        <v>2095</v>
      </c>
      <c r="D1763" s="7" t="s">
        <v>736</v>
      </c>
      <c r="E1763" s="17"/>
      <c r="F1763" s="8"/>
      <c r="G1763" s="12">
        <f>SUM(G1765:G1769)</f>
        <v>9844.68</v>
      </c>
    </row>
    <row r="1765" spans="1:7">
      <c r="A1765" s="9" t="s">
        <v>2096</v>
      </c>
      <c r="B1765" s="9" t="s">
        <v>753</v>
      </c>
      <c r="C1765" t="s">
        <v>20</v>
      </c>
      <c r="D1765" t="s">
        <v>754</v>
      </c>
      <c r="E1765" s="18">
        <v>5</v>
      </c>
      <c r="F1765" s="2">
        <v>19.93</v>
      </c>
      <c r="G1765" s="13">
        <f>E1765*F1765</f>
        <v>99.65</v>
      </c>
    </row>
    <row r="1766" spans="1:7">
      <c r="A1766" s="9" t="s">
        <v>2097</v>
      </c>
      <c r="B1766" s="9" t="s">
        <v>48</v>
      </c>
      <c r="C1766" t="s">
        <v>20</v>
      </c>
      <c r="D1766" t="s">
        <v>49</v>
      </c>
      <c r="E1766" s="18">
        <v>100.12</v>
      </c>
      <c r="F1766" s="2">
        <v>49.4</v>
      </c>
      <c r="G1766" s="13">
        <f>E1766*F1766</f>
        <v>4945.93</v>
      </c>
    </row>
    <row r="1767" spans="1:7">
      <c r="A1767" s="9" t="s">
        <v>2098</v>
      </c>
      <c r="B1767" s="9" t="s">
        <v>846</v>
      </c>
      <c r="C1767" t="s">
        <v>20</v>
      </c>
      <c r="D1767" t="s">
        <v>847</v>
      </c>
      <c r="E1767" s="18">
        <v>30</v>
      </c>
      <c r="F1767" s="2">
        <v>126.92</v>
      </c>
      <c r="G1767" s="13">
        <f>E1767*F1767</f>
        <v>3807.6</v>
      </c>
    </row>
    <row r="1768" spans="1:7">
      <c r="A1768" s="9" t="s">
        <v>2099</v>
      </c>
      <c r="B1768" s="9" t="s">
        <v>840</v>
      </c>
      <c r="C1768" t="s">
        <v>20</v>
      </c>
      <c r="D1768" t="s">
        <v>841</v>
      </c>
      <c r="E1768" s="18">
        <v>30</v>
      </c>
      <c r="F1768" s="2">
        <v>25.79</v>
      </c>
      <c r="G1768" s="13">
        <f>E1768*F1768</f>
        <v>773.7</v>
      </c>
    </row>
    <row r="1769" spans="1:7">
      <c r="A1769" s="9" t="s">
        <v>2100</v>
      </c>
      <c r="B1769" s="9" t="s">
        <v>1798</v>
      </c>
      <c r="C1769" t="s">
        <v>20</v>
      </c>
      <c r="D1769" t="s">
        <v>1799</v>
      </c>
      <c r="E1769" s="18">
        <v>30</v>
      </c>
      <c r="F1769" s="2">
        <v>7.26</v>
      </c>
      <c r="G1769" s="13">
        <f>E1769*F1769</f>
        <v>217.8</v>
      </c>
    </row>
    <row r="1771" spans="1:7" s="7" customFormat="1" ht="13.15">
      <c r="A1771" s="14" t="s">
        <v>2101</v>
      </c>
      <c r="B1771" s="14" t="s">
        <v>2102</v>
      </c>
      <c r="D1771" s="7" t="s">
        <v>795</v>
      </c>
      <c r="E1771" s="17"/>
      <c r="F1771" s="8"/>
      <c r="G1771" s="12">
        <f>SUM(G1773:G1777)</f>
        <v>8358.0499999999993</v>
      </c>
    </row>
    <row r="1773" spans="1:7">
      <c r="A1773" s="9" t="s">
        <v>2103</v>
      </c>
      <c r="B1773" s="9" t="s">
        <v>1029</v>
      </c>
      <c r="C1773" t="s">
        <v>24</v>
      </c>
      <c r="D1773" t="s">
        <v>1030</v>
      </c>
      <c r="E1773" s="18">
        <v>168.36</v>
      </c>
      <c r="F1773" s="2">
        <v>5.8</v>
      </c>
      <c r="G1773" s="13">
        <f>E1773*F1773</f>
        <v>976.49</v>
      </c>
    </row>
    <row r="1774" spans="1:7">
      <c r="A1774" s="9" t="s">
        <v>2104</v>
      </c>
      <c r="B1774" s="9" t="s">
        <v>800</v>
      </c>
      <c r="C1774" t="s">
        <v>696</v>
      </c>
      <c r="D1774" t="s">
        <v>801</v>
      </c>
      <c r="E1774" s="18">
        <v>3</v>
      </c>
      <c r="F1774" s="2">
        <v>1457.5</v>
      </c>
      <c r="G1774" s="13">
        <f>E1774*F1774</f>
        <v>4372.5</v>
      </c>
    </row>
    <row r="1775" spans="1:7">
      <c r="A1775" s="9" t="s">
        <v>2105</v>
      </c>
      <c r="B1775" s="9" t="s">
        <v>928</v>
      </c>
      <c r="C1775" t="s">
        <v>760</v>
      </c>
      <c r="D1775" t="s">
        <v>929</v>
      </c>
      <c r="E1775" s="18">
        <v>10</v>
      </c>
      <c r="F1775" s="2">
        <v>241.11</v>
      </c>
      <c r="G1775" s="13">
        <f>E1775*F1775</f>
        <v>2411.1</v>
      </c>
    </row>
    <row r="1776" spans="1:7">
      <c r="A1776" s="9" t="s">
        <v>2106</v>
      </c>
      <c r="B1776" s="9" t="s">
        <v>2107</v>
      </c>
      <c r="C1776" t="s">
        <v>760</v>
      </c>
      <c r="D1776" t="s">
        <v>2108</v>
      </c>
      <c r="E1776" s="18">
        <v>1</v>
      </c>
      <c r="F1776" s="2">
        <v>341.51</v>
      </c>
      <c r="G1776" s="13">
        <f>E1776*F1776</f>
        <v>341.51</v>
      </c>
    </row>
    <row r="1777" spans="1:7">
      <c r="A1777" s="9" t="s">
        <v>2109</v>
      </c>
      <c r="B1777" s="9" t="s">
        <v>803</v>
      </c>
      <c r="C1777" t="s">
        <v>760</v>
      </c>
      <c r="D1777" t="s">
        <v>804</v>
      </c>
      <c r="E1777" s="18">
        <v>5</v>
      </c>
      <c r="F1777" s="2">
        <v>51.29</v>
      </c>
      <c r="G1777" s="13">
        <f>E1777*F1777</f>
        <v>256.45</v>
      </c>
    </row>
    <row r="1779" spans="1:7" s="7" customFormat="1" ht="13.15">
      <c r="A1779" s="14" t="s">
        <v>2110</v>
      </c>
      <c r="B1779" s="14" t="s">
        <v>2111</v>
      </c>
      <c r="D1779" s="7" t="s">
        <v>2112</v>
      </c>
      <c r="E1779" s="17"/>
      <c r="F1779" s="8"/>
      <c r="G1779" s="12">
        <f>G1781+G1786+G1793+G1797+G1804</f>
        <v>23680.98</v>
      </c>
    </row>
    <row r="1781" spans="1:7" s="7" customFormat="1" ht="13.15">
      <c r="A1781" s="14" t="s">
        <v>2113</v>
      </c>
      <c r="B1781" s="14" t="s">
        <v>2114</v>
      </c>
      <c r="D1781" s="7" t="s">
        <v>687</v>
      </c>
      <c r="E1781" s="17"/>
      <c r="F1781" s="8"/>
      <c r="G1781" s="12">
        <f>SUM(G1783:G1784)</f>
        <v>5044.75</v>
      </c>
    </row>
    <row r="1783" spans="1:7">
      <c r="A1783" s="9" t="s">
        <v>2115</v>
      </c>
      <c r="B1783" s="9" t="s">
        <v>689</v>
      </c>
      <c r="C1783" t="s">
        <v>24</v>
      </c>
      <c r="D1783" t="s">
        <v>690</v>
      </c>
      <c r="E1783" s="18">
        <v>443.96</v>
      </c>
      <c r="F1783" s="2">
        <v>10.47</v>
      </c>
      <c r="G1783" s="13">
        <f>E1783*F1783</f>
        <v>4648.26</v>
      </c>
    </row>
    <row r="1784" spans="1:7">
      <c r="A1784" s="9" t="s">
        <v>2116</v>
      </c>
      <c r="B1784" s="9" t="s">
        <v>692</v>
      </c>
      <c r="C1784" t="s">
        <v>24</v>
      </c>
      <c r="D1784" t="s">
        <v>693</v>
      </c>
      <c r="E1784" s="18">
        <v>8.8800000000000008</v>
      </c>
      <c r="F1784" s="2">
        <v>44.65</v>
      </c>
      <c r="G1784" s="13">
        <f>E1784*F1784</f>
        <v>396.49</v>
      </c>
    </row>
    <row r="1786" spans="1:7" s="7" customFormat="1" ht="13.15">
      <c r="A1786" s="14" t="s">
        <v>2117</v>
      </c>
      <c r="B1786" s="14" t="s">
        <v>2118</v>
      </c>
      <c r="D1786" s="7" t="s">
        <v>703</v>
      </c>
      <c r="E1786" s="17"/>
      <c r="F1786" s="8"/>
      <c r="G1786" s="12">
        <f>SUM(G1788:G1791)</f>
        <v>6046.19</v>
      </c>
    </row>
    <row r="1788" spans="1:7">
      <c r="A1788" s="9" t="s">
        <v>2119</v>
      </c>
      <c r="B1788" s="9" t="s">
        <v>705</v>
      </c>
      <c r="C1788" t="s">
        <v>24</v>
      </c>
      <c r="D1788" t="s">
        <v>706</v>
      </c>
      <c r="E1788" s="18">
        <v>8.8800000000000008</v>
      </c>
      <c r="F1788" s="2">
        <v>47.73</v>
      </c>
      <c r="G1788" s="13">
        <f>E1788*F1788</f>
        <v>423.84</v>
      </c>
    </row>
    <row r="1789" spans="1:7">
      <c r="A1789" s="9" t="s">
        <v>2120</v>
      </c>
      <c r="B1789" s="9" t="s">
        <v>708</v>
      </c>
      <c r="C1789" t="s">
        <v>24</v>
      </c>
      <c r="D1789" t="s">
        <v>709</v>
      </c>
      <c r="E1789" s="18">
        <v>8.8800000000000008</v>
      </c>
      <c r="F1789" s="2">
        <v>43.15</v>
      </c>
      <c r="G1789" s="13">
        <f>E1789*F1789</f>
        <v>383.17</v>
      </c>
    </row>
    <row r="1790" spans="1:7">
      <c r="A1790" s="9" t="s">
        <v>2121</v>
      </c>
      <c r="B1790" s="9" t="s">
        <v>711</v>
      </c>
      <c r="C1790" t="s">
        <v>20</v>
      </c>
      <c r="D1790" t="s">
        <v>712</v>
      </c>
      <c r="E1790" s="18">
        <v>41.85</v>
      </c>
      <c r="F1790" s="2">
        <v>11.68</v>
      </c>
      <c r="G1790" s="13">
        <f>E1790*F1790</f>
        <v>488.81</v>
      </c>
    </row>
    <row r="1791" spans="1:7">
      <c r="A1791" s="9" t="s">
        <v>2122</v>
      </c>
      <c r="B1791" s="9" t="s">
        <v>723</v>
      </c>
      <c r="C1791" t="s">
        <v>24</v>
      </c>
      <c r="D1791" t="s">
        <v>724</v>
      </c>
      <c r="E1791" s="18">
        <v>443.96</v>
      </c>
      <c r="F1791" s="2">
        <v>10.7</v>
      </c>
      <c r="G1791" s="13">
        <f>E1791*F1791</f>
        <v>4750.37</v>
      </c>
    </row>
    <row r="1793" spans="1:7" s="7" customFormat="1" ht="13.15">
      <c r="A1793" s="14" t="s">
        <v>2123</v>
      </c>
      <c r="B1793" s="14" t="s">
        <v>2124</v>
      </c>
      <c r="D1793" s="7" t="s">
        <v>727</v>
      </c>
      <c r="E1793" s="17"/>
      <c r="F1793" s="8"/>
      <c r="G1793" s="12">
        <f>SUM(G1795:G1795)</f>
        <v>2851.31</v>
      </c>
    </row>
    <row r="1795" spans="1:7">
      <c r="A1795" s="9" t="s">
        <v>2125</v>
      </c>
      <c r="B1795" s="9" t="s">
        <v>1842</v>
      </c>
      <c r="C1795" t="s">
        <v>20</v>
      </c>
      <c r="D1795" t="s">
        <v>1843</v>
      </c>
      <c r="E1795" s="18">
        <v>56.72</v>
      </c>
      <c r="F1795" s="2">
        <v>50.27</v>
      </c>
      <c r="G1795" s="13">
        <f>E1795*F1795</f>
        <v>2851.31</v>
      </c>
    </row>
    <row r="1797" spans="1:7" s="7" customFormat="1" ht="13.15">
      <c r="A1797" s="14" t="s">
        <v>2126</v>
      </c>
      <c r="B1797" s="14" t="s">
        <v>2127</v>
      </c>
      <c r="D1797" s="7" t="s">
        <v>736</v>
      </c>
      <c r="E1797" s="17"/>
      <c r="F1797" s="8"/>
      <c r="G1797" s="12">
        <f>SUM(G1799:G1802)</f>
        <v>3938.93</v>
      </c>
    </row>
    <row r="1799" spans="1:7">
      <c r="A1799" s="9" t="s">
        <v>2128</v>
      </c>
      <c r="B1799" s="9" t="s">
        <v>753</v>
      </c>
      <c r="C1799" t="s">
        <v>20</v>
      </c>
      <c r="D1799" t="s">
        <v>754</v>
      </c>
      <c r="E1799" s="18">
        <v>5</v>
      </c>
      <c r="F1799" s="2">
        <v>19.93</v>
      </c>
      <c r="G1799" s="13">
        <f>E1799*F1799</f>
        <v>99.65</v>
      </c>
    </row>
    <row r="1800" spans="1:7">
      <c r="A1800" s="9" t="s">
        <v>2129</v>
      </c>
      <c r="B1800" s="9" t="s">
        <v>846</v>
      </c>
      <c r="C1800" t="s">
        <v>20</v>
      </c>
      <c r="D1800" t="s">
        <v>847</v>
      </c>
      <c r="E1800" s="18">
        <v>24</v>
      </c>
      <c r="F1800" s="2">
        <v>126.92</v>
      </c>
      <c r="G1800" s="13">
        <f>E1800*F1800</f>
        <v>3046.08</v>
      </c>
    </row>
    <row r="1801" spans="1:7">
      <c r="A1801" s="9" t="s">
        <v>2130</v>
      </c>
      <c r="B1801" s="9" t="s">
        <v>840</v>
      </c>
      <c r="C1801" t="s">
        <v>20</v>
      </c>
      <c r="D1801" t="s">
        <v>841</v>
      </c>
      <c r="E1801" s="18">
        <v>24</v>
      </c>
      <c r="F1801" s="2">
        <v>25.79</v>
      </c>
      <c r="G1801" s="13">
        <f>E1801*F1801</f>
        <v>618.96</v>
      </c>
    </row>
    <row r="1802" spans="1:7">
      <c r="A1802" s="9" t="s">
        <v>2131</v>
      </c>
      <c r="B1802" s="9" t="s">
        <v>1798</v>
      </c>
      <c r="C1802" t="s">
        <v>20</v>
      </c>
      <c r="D1802" t="s">
        <v>1799</v>
      </c>
      <c r="E1802" s="18">
        <v>24</v>
      </c>
      <c r="F1802" s="2">
        <v>7.26</v>
      </c>
      <c r="G1802" s="13">
        <f>E1802*F1802</f>
        <v>174.24</v>
      </c>
    </row>
    <row r="1804" spans="1:7" s="7" customFormat="1" ht="13.15">
      <c r="A1804" s="14" t="s">
        <v>2132</v>
      </c>
      <c r="B1804" s="14" t="s">
        <v>2133</v>
      </c>
      <c r="D1804" s="7" t="s">
        <v>795</v>
      </c>
      <c r="E1804" s="17"/>
      <c r="F1804" s="8"/>
      <c r="G1804" s="12">
        <f>SUM(G1806:G1808)</f>
        <v>5799.8</v>
      </c>
    </row>
    <row r="1806" spans="1:7">
      <c r="A1806" s="9" t="s">
        <v>2134</v>
      </c>
      <c r="B1806" s="9" t="s">
        <v>1029</v>
      </c>
      <c r="C1806" t="s">
        <v>24</v>
      </c>
      <c r="D1806" t="s">
        <v>1030</v>
      </c>
      <c r="E1806" s="18">
        <v>113.44</v>
      </c>
      <c r="F1806" s="2">
        <v>5.8</v>
      </c>
      <c r="G1806" s="13">
        <f>E1806*F1806</f>
        <v>657.95</v>
      </c>
    </row>
    <row r="1807" spans="1:7">
      <c r="A1807" s="9" t="s">
        <v>2135</v>
      </c>
      <c r="B1807" s="9" t="s">
        <v>800</v>
      </c>
      <c r="C1807" t="s">
        <v>696</v>
      </c>
      <c r="D1807" t="s">
        <v>801</v>
      </c>
      <c r="E1807" s="18">
        <v>3</v>
      </c>
      <c r="F1807" s="2">
        <v>1457.5</v>
      </c>
      <c r="G1807" s="13">
        <f>E1807*F1807</f>
        <v>4372.5</v>
      </c>
    </row>
    <row r="1808" spans="1:7">
      <c r="A1808" s="9" t="s">
        <v>2136</v>
      </c>
      <c r="B1808" s="9" t="s">
        <v>803</v>
      </c>
      <c r="C1808" t="s">
        <v>760</v>
      </c>
      <c r="D1808" t="s">
        <v>804</v>
      </c>
      <c r="E1808" s="18">
        <v>15</v>
      </c>
      <c r="F1808" s="2">
        <v>51.29</v>
      </c>
      <c r="G1808" s="13">
        <f>E1808*F1808</f>
        <v>769.35</v>
      </c>
    </row>
    <row r="1810" spans="1:7" s="7" customFormat="1" ht="13.15">
      <c r="A1810" s="14" t="s">
        <v>2137</v>
      </c>
      <c r="B1810" s="14" t="s">
        <v>2138</v>
      </c>
      <c r="D1810" s="7" t="s">
        <v>2139</v>
      </c>
      <c r="E1810" s="17"/>
      <c r="F1810" s="8"/>
      <c r="G1810" s="12">
        <f>G1812+G1817+G1826+G1830+G1837</f>
        <v>25159.56</v>
      </c>
    </row>
    <row r="1812" spans="1:7" s="7" customFormat="1" ht="13.15">
      <c r="A1812" s="14" t="s">
        <v>2140</v>
      </c>
      <c r="B1812" s="14" t="s">
        <v>2141</v>
      </c>
      <c r="D1812" s="7" t="s">
        <v>687</v>
      </c>
      <c r="E1812" s="17"/>
      <c r="F1812" s="8"/>
      <c r="G1812" s="12">
        <f>SUM(G1814:G1815)</f>
        <v>4186.46</v>
      </c>
    </row>
    <row r="1814" spans="1:7">
      <c r="A1814" s="9" t="s">
        <v>2142</v>
      </c>
      <c r="B1814" s="9" t="s">
        <v>689</v>
      </c>
      <c r="C1814" t="s">
        <v>24</v>
      </c>
      <c r="D1814" t="s">
        <v>690</v>
      </c>
      <c r="E1814" s="18">
        <v>368.38</v>
      </c>
      <c r="F1814" s="2">
        <v>10.47</v>
      </c>
      <c r="G1814" s="13">
        <f>E1814*F1814</f>
        <v>3856.94</v>
      </c>
    </row>
    <row r="1815" spans="1:7">
      <c r="A1815" s="9" t="s">
        <v>2143</v>
      </c>
      <c r="B1815" s="9" t="s">
        <v>692</v>
      </c>
      <c r="C1815" t="s">
        <v>24</v>
      </c>
      <c r="D1815" t="s">
        <v>693</v>
      </c>
      <c r="E1815" s="18">
        <v>7.38</v>
      </c>
      <c r="F1815" s="2">
        <v>44.65</v>
      </c>
      <c r="G1815" s="13">
        <f>E1815*F1815</f>
        <v>329.52</v>
      </c>
    </row>
    <row r="1817" spans="1:7" s="7" customFormat="1" ht="13.15">
      <c r="A1817" s="14" t="s">
        <v>2144</v>
      </c>
      <c r="B1817" s="14" t="s">
        <v>2145</v>
      </c>
      <c r="D1817" s="7" t="s">
        <v>703</v>
      </c>
      <c r="E1817" s="17"/>
      <c r="F1817" s="8"/>
      <c r="G1817" s="12">
        <f>SUM(G1819:G1824)</f>
        <v>5980</v>
      </c>
    </row>
    <row r="1819" spans="1:7">
      <c r="A1819" s="9" t="s">
        <v>2146</v>
      </c>
      <c r="B1819" s="9" t="s">
        <v>705</v>
      </c>
      <c r="C1819" t="s">
        <v>24</v>
      </c>
      <c r="D1819" t="s">
        <v>706</v>
      </c>
      <c r="E1819" s="18">
        <v>7.38</v>
      </c>
      <c r="F1819" s="2">
        <v>47.73</v>
      </c>
      <c r="G1819" s="13">
        <f t="shared" ref="G1819:G1824" si="80">E1819*F1819</f>
        <v>352.25</v>
      </c>
    </row>
    <row r="1820" spans="1:7">
      <c r="A1820" s="9" t="s">
        <v>2147</v>
      </c>
      <c r="B1820" s="9" t="s">
        <v>708</v>
      </c>
      <c r="C1820" t="s">
        <v>24</v>
      </c>
      <c r="D1820" t="s">
        <v>709</v>
      </c>
      <c r="E1820" s="18">
        <v>7.38</v>
      </c>
      <c r="F1820" s="2">
        <v>43.15</v>
      </c>
      <c r="G1820" s="13">
        <f t="shared" si="80"/>
        <v>318.45</v>
      </c>
    </row>
    <row r="1821" spans="1:7">
      <c r="A1821" s="9" t="s">
        <v>2148</v>
      </c>
      <c r="B1821" s="9" t="s">
        <v>711</v>
      </c>
      <c r="C1821" t="s">
        <v>20</v>
      </c>
      <c r="D1821" t="s">
        <v>712</v>
      </c>
      <c r="E1821" s="18">
        <v>69.95</v>
      </c>
      <c r="F1821" s="2">
        <v>11.68</v>
      </c>
      <c r="G1821" s="13">
        <f t="shared" si="80"/>
        <v>817.02</v>
      </c>
    </row>
    <row r="1822" spans="1:7">
      <c r="A1822" s="9" t="s">
        <v>2149</v>
      </c>
      <c r="B1822" s="9" t="s">
        <v>723</v>
      </c>
      <c r="C1822" t="s">
        <v>24</v>
      </c>
      <c r="D1822" t="s">
        <v>724</v>
      </c>
      <c r="E1822" s="18">
        <v>368.38</v>
      </c>
      <c r="F1822" s="2">
        <v>10.7</v>
      </c>
      <c r="G1822" s="13">
        <f t="shared" si="80"/>
        <v>3941.67</v>
      </c>
    </row>
    <row r="1823" spans="1:7">
      <c r="A1823" s="9" t="s">
        <v>2150</v>
      </c>
      <c r="B1823" s="9" t="s">
        <v>714</v>
      </c>
      <c r="C1823" t="s">
        <v>696</v>
      </c>
      <c r="D1823" t="s">
        <v>715</v>
      </c>
      <c r="E1823" s="18">
        <v>22</v>
      </c>
      <c r="F1823" s="2">
        <v>15.83</v>
      </c>
      <c r="G1823" s="13">
        <f t="shared" si="80"/>
        <v>348.26</v>
      </c>
    </row>
    <row r="1824" spans="1:7">
      <c r="A1824" s="9" t="s">
        <v>2151</v>
      </c>
      <c r="B1824" s="9" t="s">
        <v>717</v>
      </c>
      <c r="C1824" t="s">
        <v>20</v>
      </c>
      <c r="D1824" t="s">
        <v>718</v>
      </c>
      <c r="E1824" s="18">
        <v>6.5</v>
      </c>
      <c r="F1824" s="2">
        <v>31.13</v>
      </c>
      <c r="G1824" s="13">
        <f t="shared" si="80"/>
        <v>202.35</v>
      </c>
    </row>
    <row r="1826" spans="1:7" s="7" customFormat="1" ht="13.15">
      <c r="A1826" s="14" t="s">
        <v>2152</v>
      </c>
      <c r="B1826" s="14" t="s">
        <v>2153</v>
      </c>
      <c r="D1826" s="7" t="s">
        <v>727</v>
      </c>
      <c r="E1826" s="17"/>
      <c r="F1826" s="8"/>
      <c r="G1826" s="12">
        <f>SUM(G1828:G1828)</f>
        <v>2984.03</v>
      </c>
    </row>
    <row r="1828" spans="1:7">
      <c r="A1828" s="9" t="s">
        <v>2154</v>
      </c>
      <c r="B1828" s="9" t="s">
        <v>1842</v>
      </c>
      <c r="C1828" t="s">
        <v>20</v>
      </c>
      <c r="D1828" t="s">
        <v>1843</v>
      </c>
      <c r="E1828" s="18">
        <v>59.36</v>
      </c>
      <c r="F1828" s="2">
        <v>50.27</v>
      </c>
      <c r="G1828" s="13">
        <f>E1828*F1828</f>
        <v>2984.03</v>
      </c>
    </row>
    <row r="1830" spans="1:7" s="7" customFormat="1" ht="13.15">
      <c r="A1830" s="14" t="s">
        <v>2155</v>
      </c>
      <c r="B1830" s="14" t="s">
        <v>2156</v>
      </c>
      <c r="D1830" s="7" t="s">
        <v>736</v>
      </c>
      <c r="E1830" s="17"/>
      <c r="F1830" s="8"/>
      <c r="G1830" s="12">
        <f>SUM(G1832:G1835)</f>
        <v>3938.93</v>
      </c>
    </row>
    <row r="1832" spans="1:7">
      <c r="A1832" s="9" t="s">
        <v>2157</v>
      </c>
      <c r="B1832" s="9" t="s">
        <v>753</v>
      </c>
      <c r="C1832" t="s">
        <v>20</v>
      </c>
      <c r="D1832" t="s">
        <v>754</v>
      </c>
      <c r="E1832" s="18">
        <v>5</v>
      </c>
      <c r="F1832" s="2">
        <v>19.93</v>
      </c>
      <c r="G1832" s="13">
        <f>E1832*F1832</f>
        <v>99.65</v>
      </c>
    </row>
    <row r="1833" spans="1:7">
      <c r="A1833" s="9" t="s">
        <v>2158</v>
      </c>
      <c r="B1833" s="9" t="s">
        <v>846</v>
      </c>
      <c r="C1833" t="s">
        <v>20</v>
      </c>
      <c r="D1833" t="s">
        <v>847</v>
      </c>
      <c r="E1833" s="18">
        <v>24</v>
      </c>
      <c r="F1833" s="2">
        <v>126.92</v>
      </c>
      <c r="G1833" s="13">
        <f>E1833*F1833</f>
        <v>3046.08</v>
      </c>
    </row>
    <row r="1834" spans="1:7">
      <c r="A1834" s="9" t="s">
        <v>2159</v>
      </c>
      <c r="B1834" s="9" t="s">
        <v>840</v>
      </c>
      <c r="C1834" t="s">
        <v>20</v>
      </c>
      <c r="D1834" t="s">
        <v>841</v>
      </c>
      <c r="E1834" s="18">
        <v>24</v>
      </c>
      <c r="F1834" s="2">
        <v>25.79</v>
      </c>
      <c r="G1834" s="13">
        <f>E1834*F1834</f>
        <v>618.96</v>
      </c>
    </row>
    <row r="1835" spans="1:7">
      <c r="A1835" s="9" t="s">
        <v>2160</v>
      </c>
      <c r="B1835" s="9" t="s">
        <v>1798</v>
      </c>
      <c r="C1835" t="s">
        <v>20</v>
      </c>
      <c r="D1835" t="s">
        <v>1799</v>
      </c>
      <c r="E1835" s="18">
        <v>24</v>
      </c>
      <c r="F1835" s="2">
        <v>7.26</v>
      </c>
      <c r="G1835" s="13">
        <f>E1835*F1835</f>
        <v>174.24</v>
      </c>
    </row>
    <row r="1837" spans="1:7" s="7" customFormat="1" ht="13.15">
      <c r="A1837" s="14" t="s">
        <v>2161</v>
      </c>
      <c r="B1837" s="14" t="s">
        <v>2162</v>
      </c>
      <c r="D1837" s="7" t="s">
        <v>795</v>
      </c>
      <c r="E1837" s="17"/>
      <c r="F1837" s="8"/>
      <c r="G1837" s="12">
        <f>SUM(G1839:G1843)</f>
        <v>8070.14</v>
      </c>
    </row>
    <row r="1839" spans="1:7">
      <c r="A1839" s="9" t="s">
        <v>2163</v>
      </c>
      <c r="B1839" s="9" t="s">
        <v>1029</v>
      </c>
      <c r="C1839" t="s">
        <v>24</v>
      </c>
      <c r="D1839" t="s">
        <v>1030</v>
      </c>
      <c r="E1839" s="18">
        <v>118.72</v>
      </c>
      <c r="F1839" s="2">
        <v>5.8</v>
      </c>
      <c r="G1839" s="13">
        <f>E1839*F1839</f>
        <v>688.58</v>
      </c>
    </row>
    <row r="1840" spans="1:7">
      <c r="A1840" s="9" t="s">
        <v>2164</v>
      </c>
      <c r="B1840" s="9" t="s">
        <v>800</v>
      </c>
      <c r="C1840" t="s">
        <v>696</v>
      </c>
      <c r="D1840" t="s">
        <v>801</v>
      </c>
      <c r="E1840" s="18">
        <v>3</v>
      </c>
      <c r="F1840" s="2">
        <v>1457.5</v>
      </c>
      <c r="G1840" s="13">
        <f>E1840*F1840</f>
        <v>4372.5</v>
      </c>
    </row>
    <row r="1841" spans="1:7">
      <c r="A1841" s="9" t="s">
        <v>2165</v>
      </c>
      <c r="B1841" s="9" t="s">
        <v>928</v>
      </c>
      <c r="C1841" t="s">
        <v>760</v>
      </c>
      <c r="D1841" t="s">
        <v>929</v>
      </c>
      <c r="E1841" s="18">
        <v>10</v>
      </c>
      <c r="F1841" s="2">
        <v>241.11</v>
      </c>
      <c r="G1841" s="13">
        <f>E1841*F1841</f>
        <v>2411.1</v>
      </c>
    </row>
    <row r="1842" spans="1:7">
      <c r="A1842" s="9" t="s">
        <v>2166</v>
      </c>
      <c r="B1842" s="9" t="s">
        <v>2107</v>
      </c>
      <c r="C1842" t="s">
        <v>760</v>
      </c>
      <c r="D1842" t="s">
        <v>2108</v>
      </c>
      <c r="E1842" s="18">
        <v>1</v>
      </c>
      <c r="F1842" s="2">
        <v>341.51</v>
      </c>
      <c r="G1842" s="13">
        <f>E1842*F1842</f>
        <v>341.51</v>
      </c>
    </row>
    <row r="1843" spans="1:7">
      <c r="A1843" s="9" t="s">
        <v>2167</v>
      </c>
      <c r="B1843" s="9" t="s">
        <v>803</v>
      </c>
      <c r="C1843" t="s">
        <v>760</v>
      </c>
      <c r="D1843" t="s">
        <v>804</v>
      </c>
      <c r="E1843" s="18">
        <v>5</v>
      </c>
      <c r="F1843" s="2">
        <v>51.29</v>
      </c>
      <c r="G1843" s="13">
        <f>E1843*F1843</f>
        <v>256.45</v>
      </c>
    </row>
    <row r="1845" spans="1:7" s="7" customFormat="1" ht="13.15">
      <c r="A1845" s="14" t="s">
        <v>2168</v>
      </c>
      <c r="B1845" s="14" t="s">
        <v>2169</v>
      </c>
      <c r="D1845" s="7" t="s">
        <v>2170</v>
      </c>
      <c r="E1845" s="17"/>
      <c r="F1845" s="8"/>
      <c r="G1845" s="12">
        <f>G1847+G1852+G1861+G1865+G1872</f>
        <v>24146.69</v>
      </c>
    </row>
    <row r="1847" spans="1:7" s="7" customFormat="1" ht="13.15">
      <c r="A1847" s="14" t="s">
        <v>2171</v>
      </c>
      <c r="B1847" s="14" t="s">
        <v>2172</v>
      </c>
      <c r="D1847" s="7" t="s">
        <v>687</v>
      </c>
      <c r="E1847" s="17"/>
      <c r="F1847" s="8"/>
      <c r="G1847" s="12">
        <f>SUM(G1849:G1850)</f>
        <v>3701.06</v>
      </c>
    </row>
    <row r="1849" spans="1:7">
      <c r="A1849" s="9" t="s">
        <v>2173</v>
      </c>
      <c r="B1849" s="9" t="s">
        <v>689</v>
      </c>
      <c r="C1849" t="s">
        <v>24</v>
      </c>
      <c r="D1849" t="s">
        <v>690</v>
      </c>
      <c r="E1849" s="18">
        <v>325.73</v>
      </c>
      <c r="F1849" s="2">
        <v>10.47</v>
      </c>
      <c r="G1849" s="13">
        <f>E1849*F1849</f>
        <v>3410.39</v>
      </c>
    </row>
    <row r="1850" spans="1:7">
      <c r="A1850" s="9" t="s">
        <v>2174</v>
      </c>
      <c r="B1850" s="9" t="s">
        <v>692</v>
      </c>
      <c r="C1850" t="s">
        <v>24</v>
      </c>
      <c r="D1850" t="s">
        <v>693</v>
      </c>
      <c r="E1850" s="18">
        <v>6.51</v>
      </c>
      <c r="F1850" s="2">
        <v>44.65</v>
      </c>
      <c r="G1850" s="13">
        <f>E1850*F1850</f>
        <v>290.67</v>
      </c>
    </row>
    <row r="1852" spans="1:7" s="7" customFormat="1" ht="13.15">
      <c r="A1852" s="14" t="s">
        <v>2175</v>
      </c>
      <c r="B1852" s="14" t="s">
        <v>2176</v>
      </c>
      <c r="D1852" s="7" t="s">
        <v>703</v>
      </c>
      <c r="E1852" s="17"/>
      <c r="F1852" s="8"/>
      <c r="G1852" s="12">
        <f>SUM(G1854:G1859)</f>
        <v>5740.85</v>
      </c>
    </row>
    <row r="1854" spans="1:7">
      <c r="A1854" s="9" t="s">
        <v>2177</v>
      </c>
      <c r="B1854" s="9" t="s">
        <v>705</v>
      </c>
      <c r="C1854" t="s">
        <v>24</v>
      </c>
      <c r="D1854" t="s">
        <v>706</v>
      </c>
      <c r="E1854" s="18">
        <v>6.51</v>
      </c>
      <c r="F1854" s="2">
        <v>47.73</v>
      </c>
      <c r="G1854" s="13">
        <f t="shared" ref="G1854:G1859" si="81">E1854*F1854</f>
        <v>310.72000000000003</v>
      </c>
    </row>
    <row r="1855" spans="1:7">
      <c r="A1855" s="9" t="s">
        <v>2178</v>
      </c>
      <c r="B1855" s="9" t="s">
        <v>708</v>
      </c>
      <c r="C1855" t="s">
        <v>24</v>
      </c>
      <c r="D1855" t="s">
        <v>709</v>
      </c>
      <c r="E1855" s="18">
        <v>6.51</v>
      </c>
      <c r="F1855" s="2">
        <v>43.15</v>
      </c>
      <c r="G1855" s="13">
        <f t="shared" si="81"/>
        <v>280.91000000000003</v>
      </c>
    </row>
    <row r="1856" spans="1:7">
      <c r="A1856" s="9" t="s">
        <v>2179</v>
      </c>
      <c r="B1856" s="9" t="s">
        <v>711</v>
      </c>
      <c r="C1856" t="s">
        <v>20</v>
      </c>
      <c r="D1856" t="s">
        <v>712</v>
      </c>
      <c r="E1856" s="18">
        <v>95.45</v>
      </c>
      <c r="F1856" s="2">
        <v>11.68</v>
      </c>
      <c r="G1856" s="13">
        <f t="shared" si="81"/>
        <v>1114.8599999999999</v>
      </c>
    </row>
    <row r="1857" spans="1:7">
      <c r="A1857" s="9" t="s">
        <v>2180</v>
      </c>
      <c r="B1857" s="9" t="s">
        <v>723</v>
      </c>
      <c r="C1857" t="s">
        <v>24</v>
      </c>
      <c r="D1857" t="s">
        <v>724</v>
      </c>
      <c r="E1857" s="18">
        <v>325.73</v>
      </c>
      <c r="F1857" s="2">
        <v>10.7</v>
      </c>
      <c r="G1857" s="13">
        <f t="shared" si="81"/>
        <v>3485.31</v>
      </c>
    </row>
    <row r="1858" spans="1:7">
      <c r="A1858" s="9" t="s">
        <v>2181</v>
      </c>
      <c r="B1858" s="9" t="s">
        <v>714</v>
      </c>
      <c r="C1858" t="s">
        <v>696</v>
      </c>
      <c r="D1858" t="s">
        <v>715</v>
      </c>
      <c r="E1858" s="18">
        <v>22</v>
      </c>
      <c r="F1858" s="2">
        <v>15.83</v>
      </c>
      <c r="G1858" s="13">
        <f t="shared" si="81"/>
        <v>348.26</v>
      </c>
    </row>
    <row r="1859" spans="1:7">
      <c r="A1859" s="9" t="s">
        <v>2182</v>
      </c>
      <c r="B1859" s="9" t="s">
        <v>717</v>
      </c>
      <c r="C1859" t="s">
        <v>20</v>
      </c>
      <c r="D1859" t="s">
        <v>718</v>
      </c>
      <c r="E1859" s="18">
        <v>6.45</v>
      </c>
      <c r="F1859" s="2">
        <v>31.13</v>
      </c>
      <c r="G1859" s="13">
        <f t="shared" si="81"/>
        <v>200.79</v>
      </c>
    </row>
    <row r="1861" spans="1:7" s="7" customFormat="1" ht="13.15">
      <c r="A1861" s="14" t="s">
        <v>2183</v>
      </c>
      <c r="B1861" s="14" t="s">
        <v>2184</v>
      </c>
      <c r="D1861" s="7" t="s">
        <v>727</v>
      </c>
      <c r="E1861" s="17"/>
      <c r="F1861" s="8"/>
      <c r="G1861" s="12">
        <f>SUM(G1863:G1863)</f>
        <v>2749.77</v>
      </c>
    </row>
    <row r="1863" spans="1:7">
      <c r="A1863" s="9" t="s">
        <v>2185</v>
      </c>
      <c r="B1863" s="9" t="s">
        <v>1842</v>
      </c>
      <c r="C1863" t="s">
        <v>20</v>
      </c>
      <c r="D1863" t="s">
        <v>1843</v>
      </c>
      <c r="E1863" s="18">
        <v>54.7</v>
      </c>
      <c r="F1863" s="2">
        <v>50.27</v>
      </c>
      <c r="G1863" s="13">
        <f>E1863*F1863</f>
        <v>2749.77</v>
      </c>
    </row>
    <row r="1865" spans="1:7" s="7" customFormat="1" ht="13.15">
      <c r="A1865" s="14" t="s">
        <v>2186</v>
      </c>
      <c r="B1865" s="14" t="s">
        <v>2187</v>
      </c>
      <c r="D1865" s="7" t="s">
        <v>736</v>
      </c>
      <c r="E1865" s="17"/>
      <c r="F1865" s="8"/>
      <c r="G1865" s="12">
        <f>SUM(G1867:G1870)</f>
        <v>3938.93</v>
      </c>
    </row>
    <row r="1867" spans="1:7">
      <c r="A1867" s="9" t="s">
        <v>2188</v>
      </c>
      <c r="B1867" s="9" t="s">
        <v>753</v>
      </c>
      <c r="C1867" t="s">
        <v>20</v>
      </c>
      <c r="D1867" t="s">
        <v>754</v>
      </c>
      <c r="E1867" s="18">
        <v>5</v>
      </c>
      <c r="F1867" s="2">
        <v>19.93</v>
      </c>
      <c r="G1867" s="13">
        <f>E1867*F1867</f>
        <v>99.65</v>
      </c>
    </row>
    <row r="1868" spans="1:7">
      <c r="A1868" s="9" t="s">
        <v>2189</v>
      </c>
      <c r="B1868" s="9" t="s">
        <v>846</v>
      </c>
      <c r="C1868" t="s">
        <v>20</v>
      </c>
      <c r="D1868" t="s">
        <v>847</v>
      </c>
      <c r="E1868" s="18">
        <v>24</v>
      </c>
      <c r="F1868" s="2">
        <v>126.92</v>
      </c>
      <c r="G1868" s="13">
        <f>E1868*F1868</f>
        <v>3046.08</v>
      </c>
    </row>
    <row r="1869" spans="1:7">
      <c r="A1869" s="9" t="s">
        <v>2190</v>
      </c>
      <c r="B1869" s="9" t="s">
        <v>840</v>
      </c>
      <c r="C1869" t="s">
        <v>20</v>
      </c>
      <c r="D1869" t="s">
        <v>841</v>
      </c>
      <c r="E1869" s="18">
        <v>24</v>
      </c>
      <c r="F1869" s="2">
        <v>25.79</v>
      </c>
      <c r="G1869" s="13">
        <f>E1869*F1869</f>
        <v>618.96</v>
      </c>
    </row>
    <row r="1870" spans="1:7">
      <c r="A1870" s="9" t="s">
        <v>2191</v>
      </c>
      <c r="B1870" s="9" t="s">
        <v>1798</v>
      </c>
      <c r="C1870" t="s">
        <v>20</v>
      </c>
      <c r="D1870" t="s">
        <v>1799</v>
      </c>
      <c r="E1870" s="18">
        <v>24</v>
      </c>
      <c r="F1870" s="2">
        <v>7.26</v>
      </c>
      <c r="G1870" s="13">
        <f>E1870*F1870</f>
        <v>174.24</v>
      </c>
    </row>
    <row r="1872" spans="1:7" s="7" customFormat="1" ht="13.15">
      <c r="A1872" s="14" t="s">
        <v>2192</v>
      </c>
      <c r="B1872" s="14" t="s">
        <v>2193</v>
      </c>
      <c r="D1872" s="7" t="s">
        <v>795</v>
      </c>
      <c r="E1872" s="17"/>
      <c r="F1872" s="8"/>
      <c r="G1872" s="12">
        <f>SUM(G1874:G1878)</f>
        <v>8016.08</v>
      </c>
    </row>
    <row r="1874" spans="1:7">
      <c r="A1874" s="9" t="s">
        <v>2194</v>
      </c>
      <c r="B1874" s="9" t="s">
        <v>1029</v>
      </c>
      <c r="C1874" t="s">
        <v>24</v>
      </c>
      <c r="D1874" t="s">
        <v>1030</v>
      </c>
      <c r="E1874" s="18">
        <v>109.4</v>
      </c>
      <c r="F1874" s="2">
        <v>5.8</v>
      </c>
      <c r="G1874" s="13">
        <f>E1874*F1874</f>
        <v>634.52</v>
      </c>
    </row>
    <row r="1875" spans="1:7">
      <c r="A1875" s="9" t="s">
        <v>2195</v>
      </c>
      <c r="B1875" s="9" t="s">
        <v>800</v>
      </c>
      <c r="C1875" t="s">
        <v>696</v>
      </c>
      <c r="D1875" t="s">
        <v>801</v>
      </c>
      <c r="E1875" s="18">
        <v>3</v>
      </c>
      <c r="F1875" s="2">
        <v>1457.5</v>
      </c>
      <c r="G1875" s="13">
        <f>E1875*F1875</f>
        <v>4372.5</v>
      </c>
    </row>
    <row r="1876" spans="1:7">
      <c r="A1876" s="9" t="s">
        <v>2196</v>
      </c>
      <c r="B1876" s="9" t="s">
        <v>928</v>
      </c>
      <c r="C1876" t="s">
        <v>760</v>
      </c>
      <c r="D1876" t="s">
        <v>929</v>
      </c>
      <c r="E1876" s="18">
        <v>10</v>
      </c>
      <c r="F1876" s="2">
        <v>241.11</v>
      </c>
      <c r="G1876" s="13">
        <f>E1876*F1876</f>
        <v>2411.1</v>
      </c>
    </row>
    <row r="1877" spans="1:7">
      <c r="A1877" s="9" t="s">
        <v>2197</v>
      </c>
      <c r="B1877" s="9" t="s">
        <v>2107</v>
      </c>
      <c r="C1877" t="s">
        <v>760</v>
      </c>
      <c r="D1877" t="s">
        <v>2108</v>
      </c>
      <c r="E1877" s="18">
        <v>1</v>
      </c>
      <c r="F1877" s="2">
        <v>341.51</v>
      </c>
      <c r="G1877" s="13">
        <f>E1877*F1877</f>
        <v>341.51</v>
      </c>
    </row>
    <row r="1878" spans="1:7">
      <c r="A1878" s="9" t="s">
        <v>2198</v>
      </c>
      <c r="B1878" s="9" t="s">
        <v>803</v>
      </c>
      <c r="C1878" t="s">
        <v>760</v>
      </c>
      <c r="D1878" t="s">
        <v>804</v>
      </c>
      <c r="E1878" s="18">
        <v>5</v>
      </c>
      <c r="F1878" s="2">
        <v>51.29</v>
      </c>
      <c r="G1878" s="13">
        <f>E1878*F1878</f>
        <v>256.45</v>
      </c>
    </row>
    <row r="1880" spans="1:7" s="7" customFormat="1" ht="13.15">
      <c r="A1880" s="14" t="s">
        <v>2199</v>
      </c>
      <c r="B1880" s="14" t="s">
        <v>2200</v>
      </c>
      <c r="D1880" s="7" t="s">
        <v>2201</v>
      </c>
      <c r="E1880" s="17"/>
      <c r="F1880" s="8"/>
      <c r="G1880" s="12">
        <f>G1882+G1887+G1898+G1904</f>
        <v>44315.69</v>
      </c>
    </row>
    <row r="1882" spans="1:7" s="7" customFormat="1" ht="13.15">
      <c r="A1882" s="14" t="s">
        <v>2202</v>
      </c>
      <c r="B1882" s="14" t="s">
        <v>2203</v>
      </c>
      <c r="D1882" s="7" t="s">
        <v>687</v>
      </c>
      <c r="E1882" s="17"/>
      <c r="F1882" s="8"/>
      <c r="G1882" s="12">
        <f>SUM(G1884:G1885)</f>
        <v>11239.53</v>
      </c>
    </row>
    <row r="1884" spans="1:7">
      <c r="A1884" s="9" t="s">
        <v>2204</v>
      </c>
      <c r="B1884" s="9" t="s">
        <v>689</v>
      </c>
      <c r="C1884" t="s">
        <v>24</v>
      </c>
      <c r="D1884" t="s">
        <v>690</v>
      </c>
      <c r="E1884" s="18">
        <v>989.06</v>
      </c>
      <c r="F1884" s="2">
        <v>10.47</v>
      </c>
      <c r="G1884" s="13">
        <f>E1884*F1884</f>
        <v>10355.459999999999</v>
      </c>
    </row>
    <row r="1885" spans="1:7">
      <c r="A1885" s="9" t="s">
        <v>2205</v>
      </c>
      <c r="B1885" s="9" t="s">
        <v>692</v>
      </c>
      <c r="C1885" t="s">
        <v>24</v>
      </c>
      <c r="D1885" t="s">
        <v>693</v>
      </c>
      <c r="E1885" s="18">
        <v>19.8</v>
      </c>
      <c r="F1885" s="2">
        <v>44.65</v>
      </c>
      <c r="G1885" s="13">
        <f>E1885*F1885</f>
        <v>884.07</v>
      </c>
    </row>
    <row r="1887" spans="1:7" s="7" customFormat="1" ht="13.15">
      <c r="A1887" s="14" t="s">
        <v>2206</v>
      </c>
      <c r="B1887" s="14" t="s">
        <v>2207</v>
      </c>
      <c r="D1887" s="7" t="s">
        <v>703</v>
      </c>
      <c r="E1887" s="17"/>
      <c r="F1887" s="8"/>
      <c r="G1887" s="12">
        <f>SUM(G1889:G1896)</f>
        <v>20997.47</v>
      </c>
    </row>
    <row r="1889" spans="1:7">
      <c r="A1889" s="9" t="s">
        <v>2208</v>
      </c>
      <c r="B1889" s="9" t="s">
        <v>705</v>
      </c>
      <c r="C1889" t="s">
        <v>24</v>
      </c>
      <c r="D1889" t="s">
        <v>706</v>
      </c>
      <c r="E1889" s="18">
        <v>19.8</v>
      </c>
      <c r="F1889" s="2">
        <v>47.73</v>
      </c>
      <c r="G1889" s="13">
        <f t="shared" ref="G1889:G1896" si="82">E1889*F1889</f>
        <v>945.05</v>
      </c>
    </row>
    <row r="1890" spans="1:7">
      <c r="A1890" s="9" t="s">
        <v>2209</v>
      </c>
      <c r="B1890" s="9" t="s">
        <v>708</v>
      </c>
      <c r="C1890" t="s">
        <v>24</v>
      </c>
      <c r="D1890" t="s">
        <v>709</v>
      </c>
      <c r="E1890" s="18">
        <v>19.8</v>
      </c>
      <c r="F1890" s="2">
        <v>43.15</v>
      </c>
      <c r="G1890" s="13">
        <f t="shared" si="82"/>
        <v>854.37</v>
      </c>
    </row>
    <row r="1891" spans="1:7">
      <c r="A1891" s="9" t="s">
        <v>2210</v>
      </c>
      <c r="B1891" s="9" t="s">
        <v>1911</v>
      </c>
      <c r="C1891" t="s">
        <v>20</v>
      </c>
      <c r="D1891" t="s">
        <v>1912</v>
      </c>
      <c r="E1891" s="18">
        <v>14.1</v>
      </c>
      <c r="F1891" s="2">
        <v>13.27</v>
      </c>
      <c r="G1891" s="13">
        <f t="shared" si="82"/>
        <v>187.11</v>
      </c>
    </row>
    <row r="1892" spans="1:7">
      <c r="A1892" s="9" t="s">
        <v>2211</v>
      </c>
      <c r="B1892" s="9" t="s">
        <v>711</v>
      </c>
      <c r="C1892" t="s">
        <v>20</v>
      </c>
      <c r="D1892" t="s">
        <v>712</v>
      </c>
      <c r="E1892" s="18">
        <v>304.45</v>
      </c>
      <c r="F1892" s="2">
        <v>11.68</v>
      </c>
      <c r="G1892" s="13">
        <f t="shared" si="82"/>
        <v>3555.98</v>
      </c>
    </row>
    <row r="1893" spans="1:7">
      <c r="A1893" s="9" t="s">
        <v>2212</v>
      </c>
      <c r="B1893" s="9" t="s">
        <v>723</v>
      </c>
      <c r="C1893" t="s">
        <v>24</v>
      </c>
      <c r="D1893" t="s">
        <v>724</v>
      </c>
      <c r="E1893" s="18">
        <v>989.06</v>
      </c>
      <c r="F1893" s="2">
        <v>10.7</v>
      </c>
      <c r="G1893" s="13">
        <f t="shared" si="82"/>
        <v>10582.94</v>
      </c>
    </row>
    <row r="1894" spans="1:7">
      <c r="A1894" s="9" t="s">
        <v>2213</v>
      </c>
      <c r="B1894" s="9" t="s">
        <v>714</v>
      </c>
      <c r="C1894" t="s">
        <v>696</v>
      </c>
      <c r="D1894" t="s">
        <v>715</v>
      </c>
      <c r="E1894" s="18">
        <v>181</v>
      </c>
      <c r="F1894" s="2">
        <v>15.83</v>
      </c>
      <c r="G1894" s="13">
        <f t="shared" si="82"/>
        <v>2865.23</v>
      </c>
    </row>
    <row r="1895" spans="1:7">
      <c r="A1895" s="9" t="s">
        <v>2214</v>
      </c>
      <c r="B1895" s="9" t="s">
        <v>717</v>
      </c>
      <c r="C1895" t="s">
        <v>20</v>
      </c>
      <c r="D1895" t="s">
        <v>718</v>
      </c>
      <c r="E1895" s="18">
        <v>53.65</v>
      </c>
      <c r="F1895" s="2">
        <v>31.13</v>
      </c>
      <c r="G1895" s="13">
        <f t="shared" si="82"/>
        <v>1670.12</v>
      </c>
    </row>
    <row r="1896" spans="1:7">
      <c r="A1896" s="9" t="s">
        <v>2215</v>
      </c>
      <c r="B1896" s="9" t="s">
        <v>1874</v>
      </c>
      <c r="C1896" t="s">
        <v>20</v>
      </c>
      <c r="D1896" t="s">
        <v>1875</v>
      </c>
      <c r="E1896" s="18">
        <v>16.8</v>
      </c>
      <c r="F1896" s="2">
        <v>20.04</v>
      </c>
      <c r="G1896" s="13">
        <f t="shared" si="82"/>
        <v>336.67</v>
      </c>
    </row>
    <row r="1898" spans="1:7" s="7" customFormat="1" ht="13.15">
      <c r="A1898" s="14" t="s">
        <v>2216</v>
      </c>
      <c r="B1898" s="14" t="s">
        <v>2217</v>
      </c>
      <c r="D1898" s="7" t="s">
        <v>736</v>
      </c>
      <c r="E1898" s="17"/>
      <c r="F1898" s="8"/>
      <c r="G1898" s="12">
        <f>SUM(G1900:G1902)</f>
        <v>7706.19</v>
      </c>
    </row>
    <row r="1900" spans="1:7">
      <c r="A1900" s="9" t="s">
        <v>2218</v>
      </c>
      <c r="B1900" s="9" t="s">
        <v>753</v>
      </c>
      <c r="C1900" t="s">
        <v>20</v>
      </c>
      <c r="D1900" t="s">
        <v>754</v>
      </c>
      <c r="E1900" s="18">
        <v>5</v>
      </c>
      <c r="F1900" s="2">
        <v>19.93</v>
      </c>
      <c r="G1900" s="13">
        <f>E1900*F1900</f>
        <v>99.65</v>
      </c>
    </row>
    <row r="1901" spans="1:7">
      <c r="A1901" s="9" t="s">
        <v>2219</v>
      </c>
      <c r="B1901" s="9" t="s">
        <v>48</v>
      </c>
      <c r="C1901" t="s">
        <v>20</v>
      </c>
      <c r="D1901" t="s">
        <v>49</v>
      </c>
      <c r="E1901" s="18">
        <v>82.04</v>
      </c>
      <c r="F1901" s="2">
        <v>49.4</v>
      </c>
      <c r="G1901" s="13">
        <f>E1901*F1901</f>
        <v>4052.78</v>
      </c>
    </row>
    <row r="1902" spans="1:7">
      <c r="A1902" s="9" t="s">
        <v>2220</v>
      </c>
      <c r="B1902" s="9" t="s">
        <v>846</v>
      </c>
      <c r="C1902" t="s">
        <v>20</v>
      </c>
      <c r="D1902" t="s">
        <v>847</v>
      </c>
      <c r="E1902" s="18">
        <v>28</v>
      </c>
      <c r="F1902" s="2">
        <v>126.92</v>
      </c>
      <c r="G1902" s="13">
        <f>E1902*F1902</f>
        <v>3553.76</v>
      </c>
    </row>
    <row r="1904" spans="1:7" s="7" customFormat="1" ht="13.15">
      <c r="A1904" s="14" t="s">
        <v>2221</v>
      </c>
      <c r="B1904" s="14" t="s">
        <v>2222</v>
      </c>
      <c r="D1904" s="7" t="s">
        <v>795</v>
      </c>
      <c r="E1904" s="17"/>
      <c r="F1904" s="8"/>
      <c r="G1904" s="12">
        <f>SUM(G1906:G1906)</f>
        <v>4372.5</v>
      </c>
    </row>
    <row r="1906" spans="1:7">
      <c r="A1906" s="9" t="s">
        <v>2223</v>
      </c>
      <c r="B1906" s="9" t="s">
        <v>800</v>
      </c>
      <c r="C1906" t="s">
        <v>696</v>
      </c>
      <c r="D1906" t="s">
        <v>801</v>
      </c>
      <c r="E1906" s="18">
        <v>3</v>
      </c>
      <c r="F1906" s="2">
        <v>1457.5</v>
      </c>
      <c r="G1906" s="13">
        <f>E1906*F1906</f>
        <v>4372.5</v>
      </c>
    </row>
    <row r="1908" spans="1:7" s="7" customFormat="1" ht="13.15">
      <c r="A1908" s="14" t="s">
        <v>2224</v>
      </c>
      <c r="B1908" s="14" t="s">
        <v>2225</v>
      </c>
      <c r="D1908" s="7" t="s">
        <v>2226</v>
      </c>
      <c r="E1908" s="17"/>
      <c r="F1908" s="8"/>
      <c r="G1908" s="12">
        <f>G1910+G1915+G1924+G1928+G1935</f>
        <v>24468.76</v>
      </c>
    </row>
    <row r="1910" spans="1:7" s="7" customFormat="1" ht="13.15">
      <c r="A1910" s="14" t="s">
        <v>2227</v>
      </c>
      <c r="B1910" s="14" t="s">
        <v>2228</v>
      </c>
      <c r="D1910" s="7" t="s">
        <v>687</v>
      </c>
      <c r="E1910" s="17"/>
      <c r="F1910" s="8"/>
      <c r="G1910" s="12">
        <f>SUM(G1912:G1913)</f>
        <v>3709.81</v>
      </c>
    </row>
    <row r="1912" spans="1:7">
      <c r="A1912" s="9" t="s">
        <v>2229</v>
      </c>
      <c r="B1912" s="9" t="s">
        <v>689</v>
      </c>
      <c r="C1912" t="s">
        <v>24</v>
      </c>
      <c r="D1912" t="s">
        <v>690</v>
      </c>
      <c r="E1912" s="18">
        <v>326.48</v>
      </c>
      <c r="F1912" s="2">
        <v>10.47</v>
      </c>
      <c r="G1912" s="13">
        <f>E1912*F1912</f>
        <v>3418.25</v>
      </c>
    </row>
    <row r="1913" spans="1:7">
      <c r="A1913" s="9" t="s">
        <v>2230</v>
      </c>
      <c r="B1913" s="9" t="s">
        <v>692</v>
      </c>
      <c r="C1913" t="s">
        <v>24</v>
      </c>
      <c r="D1913" t="s">
        <v>693</v>
      </c>
      <c r="E1913" s="18">
        <v>6.53</v>
      </c>
      <c r="F1913" s="2">
        <v>44.65</v>
      </c>
      <c r="G1913" s="13">
        <f>E1913*F1913</f>
        <v>291.56</v>
      </c>
    </row>
    <row r="1915" spans="1:7" s="7" customFormat="1" ht="13.15">
      <c r="A1915" s="14" t="s">
        <v>2231</v>
      </c>
      <c r="B1915" s="14" t="s">
        <v>2232</v>
      </c>
      <c r="D1915" s="7" t="s">
        <v>703</v>
      </c>
      <c r="E1915" s="17"/>
      <c r="F1915" s="8"/>
      <c r="G1915" s="12">
        <f>SUM(G1917:G1922)</f>
        <v>6142.65</v>
      </c>
    </row>
    <row r="1917" spans="1:7">
      <c r="A1917" s="9" t="s">
        <v>2233</v>
      </c>
      <c r="B1917" s="9" t="s">
        <v>705</v>
      </c>
      <c r="C1917" t="s">
        <v>24</v>
      </c>
      <c r="D1917" t="s">
        <v>706</v>
      </c>
      <c r="E1917" s="18">
        <v>6.53</v>
      </c>
      <c r="F1917" s="2">
        <v>47.73</v>
      </c>
      <c r="G1917" s="13">
        <f t="shared" ref="G1917:G1922" si="83">E1917*F1917</f>
        <v>311.68</v>
      </c>
    </row>
    <row r="1918" spans="1:7">
      <c r="A1918" s="9" t="s">
        <v>2234</v>
      </c>
      <c r="B1918" s="9" t="s">
        <v>708</v>
      </c>
      <c r="C1918" t="s">
        <v>24</v>
      </c>
      <c r="D1918" t="s">
        <v>709</v>
      </c>
      <c r="E1918" s="18">
        <v>6.53</v>
      </c>
      <c r="F1918" s="2">
        <v>43.15</v>
      </c>
      <c r="G1918" s="13">
        <f t="shared" si="83"/>
        <v>281.77</v>
      </c>
    </row>
    <row r="1919" spans="1:7">
      <c r="A1919" s="9" t="s">
        <v>2235</v>
      </c>
      <c r="B1919" s="9" t="s">
        <v>711</v>
      </c>
      <c r="C1919" t="s">
        <v>20</v>
      </c>
      <c r="D1919" t="s">
        <v>712</v>
      </c>
      <c r="E1919" s="18">
        <v>118.1</v>
      </c>
      <c r="F1919" s="2">
        <v>11.68</v>
      </c>
      <c r="G1919" s="13">
        <f t="shared" si="83"/>
        <v>1379.41</v>
      </c>
    </row>
    <row r="1920" spans="1:7">
      <c r="A1920" s="9" t="s">
        <v>2236</v>
      </c>
      <c r="B1920" s="9" t="s">
        <v>723</v>
      </c>
      <c r="C1920" t="s">
        <v>24</v>
      </c>
      <c r="D1920" t="s">
        <v>724</v>
      </c>
      <c r="E1920" s="18">
        <v>326.48</v>
      </c>
      <c r="F1920" s="2">
        <v>10.7</v>
      </c>
      <c r="G1920" s="13">
        <f t="shared" si="83"/>
        <v>3493.34</v>
      </c>
    </row>
    <row r="1921" spans="1:7">
      <c r="A1921" s="9" t="s">
        <v>2237</v>
      </c>
      <c r="B1921" s="9" t="s">
        <v>714</v>
      </c>
      <c r="C1921" t="s">
        <v>696</v>
      </c>
      <c r="D1921" t="s">
        <v>715</v>
      </c>
      <c r="E1921" s="18">
        <v>27</v>
      </c>
      <c r="F1921" s="2">
        <v>15.83</v>
      </c>
      <c r="G1921" s="13">
        <f t="shared" si="83"/>
        <v>427.41</v>
      </c>
    </row>
    <row r="1922" spans="1:7">
      <c r="A1922" s="9" t="s">
        <v>2238</v>
      </c>
      <c r="B1922" s="9" t="s">
        <v>717</v>
      </c>
      <c r="C1922" t="s">
        <v>20</v>
      </c>
      <c r="D1922" t="s">
        <v>718</v>
      </c>
      <c r="E1922" s="18">
        <v>8</v>
      </c>
      <c r="F1922" s="2">
        <v>31.13</v>
      </c>
      <c r="G1922" s="13">
        <f t="shared" si="83"/>
        <v>249.04</v>
      </c>
    </row>
    <row r="1924" spans="1:7" s="7" customFormat="1" ht="13.15">
      <c r="A1924" s="14" t="s">
        <v>2239</v>
      </c>
      <c r="B1924" s="14" t="s">
        <v>2240</v>
      </c>
      <c r="D1924" s="7" t="s">
        <v>727</v>
      </c>
      <c r="E1924" s="17"/>
      <c r="F1924" s="8"/>
      <c r="G1924" s="12">
        <f>SUM(G1926:G1926)</f>
        <v>2677.88</v>
      </c>
    </row>
    <row r="1926" spans="1:7">
      <c r="A1926" s="9" t="s">
        <v>2241</v>
      </c>
      <c r="B1926" s="9" t="s">
        <v>1842</v>
      </c>
      <c r="C1926" t="s">
        <v>20</v>
      </c>
      <c r="D1926" t="s">
        <v>1843</v>
      </c>
      <c r="E1926" s="18">
        <v>53.27</v>
      </c>
      <c r="F1926" s="2">
        <v>50.27</v>
      </c>
      <c r="G1926" s="13">
        <f>E1926*F1926</f>
        <v>2677.88</v>
      </c>
    </row>
    <row r="1928" spans="1:7" s="7" customFormat="1" ht="13.15">
      <c r="A1928" s="14" t="s">
        <v>2242</v>
      </c>
      <c r="B1928" s="14" t="s">
        <v>2243</v>
      </c>
      <c r="D1928" s="7" t="s">
        <v>736</v>
      </c>
      <c r="E1928" s="17"/>
      <c r="F1928" s="8"/>
      <c r="G1928" s="12">
        <f>SUM(G1930:G1933)</f>
        <v>3938.93</v>
      </c>
    </row>
    <row r="1930" spans="1:7">
      <c r="A1930" s="9" t="s">
        <v>2244</v>
      </c>
      <c r="B1930" s="9" t="s">
        <v>753</v>
      </c>
      <c r="C1930" t="s">
        <v>20</v>
      </c>
      <c r="D1930" t="s">
        <v>754</v>
      </c>
      <c r="E1930" s="18">
        <v>5</v>
      </c>
      <c r="F1930" s="2">
        <v>19.93</v>
      </c>
      <c r="G1930" s="13">
        <f>E1930*F1930</f>
        <v>99.65</v>
      </c>
    </row>
    <row r="1931" spans="1:7">
      <c r="A1931" s="9" t="s">
        <v>2245</v>
      </c>
      <c r="B1931" s="9" t="s">
        <v>846</v>
      </c>
      <c r="C1931" t="s">
        <v>20</v>
      </c>
      <c r="D1931" t="s">
        <v>847</v>
      </c>
      <c r="E1931" s="18">
        <v>24</v>
      </c>
      <c r="F1931" s="2">
        <v>126.92</v>
      </c>
      <c r="G1931" s="13">
        <f>E1931*F1931</f>
        <v>3046.08</v>
      </c>
    </row>
    <row r="1932" spans="1:7">
      <c r="A1932" s="9" t="s">
        <v>2246</v>
      </c>
      <c r="B1932" s="9" t="s">
        <v>840</v>
      </c>
      <c r="C1932" t="s">
        <v>20</v>
      </c>
      <c r="D1932" t="s">
        <v>841</v>
      </c>
      <c r="E1932" s="18">
        <v>24</v>
      </c>
      <c r="F1932" s="2">
        <v>25.79</v>
      </c>
      <c r="G1932" s="13">
        <f>E1932*F1932</f>
        <v>618.96</v>
      </c>
    </row>
    <row r="1933" spans="1:7">
      <c r="A1933" s="9" t="s">
        <v>2247</v>
      </c>
      <c r="B1933" s="9" t="s">
        <v>1798</v>
      </c>
      <c r="C1933" t="s">
        <v>20</v>
      </c>
      <c r="D1933" t="s">
        <v>1799</v>
      </c>
      <c r="E1933" s="18">
        <v>24</v>
      </c>
      <c r="F1933" s="2">
        <v>7.26</v>
      </c>
      <c r="G1933" s="13">
        <f>E1933*F1933</f>
        <v>174.24</v>
      </c>
    </row>
    <row r="1935" spans="1:7" s="7" customFormat="1" ht="13.15">
      <c r="A1935" s="14" t="s">
        <v>2248</v>
      </c>
      <c r="B1935" s="14" t="s">
        <v>2249</v>
      </c>
      <c r="D1935" s="7" t="s">
        <v>795</v>
      </c>
      <c r="E1935" s="17"/>
      <c r="F1935" s="8"/>
      <c r="G1935" s="12">
        <f>SUM(G1937:G1941)</f>
        <v>7999.49</v>
      </c>
    </row>
    <row r="1937" spans="1:7">
      <c r="A1937" s="9" t="s">
        <v>2250</v>
      </c>
      <c r="B1937" s="9" t="s">
        <v>1029</v>
      </c>
      <c r="C1937" t="s">
        <v>24</v>
      </c>
      <c r="D1937" t="s">
        <v>1030</v>
      </c>
      <c r="E1937" s="18">
        <v>106.54</v>
      </c>
      <c r="F1937" s="2">
        <v>5.8</v>
      </c>
      <c r="G1937" s="13">
        <f>E1937*F1937</f>
        <v>617.92999999999995</v>
      </c>
    </row>
    <row r="1938" spans="1:7">
      <c r="A1938" s="9" t="s">
        <v>2251</v>
      </c>
      <c r="B1938" s="9" t="s">
        <v>800</v>
      </c>
      <c r="C1938" t="s">
        <v>696</v>
      </c>
      <c r="D1938" t="s">
        <v>801</v>
      </c>
      <c r="E1938" s="18">
        <v>3</v>
      </c>
      <c r="F1938" s="2">
        <v>1457.5</v>
      </c>
      <c r="G1938" s="13">
        <f>E1938*F1938</f>
        <v>4372.5</v>
      </c>
    </row>
    <row r="1939" spans="1:7">
      <c r="A1939" s="9" t="s">
        <v>2252</v>
      </c>
      <c r="B1939" s="9" t="s">
        <v>928</v>
      </c>
      <c r="C1939" t="s">
        <v>760</v>
      </c>
      <c r="D1939" t="s">
        <v>929</v>
      </c>
      <c r="E1939" s="18">
        <v>10</v>
      </c>
      <c r="F1939" s="2">
        <v>241.11</v>
      </c>
      <c r="G1939" s="13">
        <f>E1939*F1939</f>
        <v>2411.1</v>
      </c>
    </row>
    <row r="1940" spans="1:7">
      <c r="A1940" s="9" t="s">
        <v>2253</v>
      </c>
      <c r="B1940" s="9" t="s">
        <v>2107</v>
      </c>
      <c r="C1940" t="s">
        <v>760</v>
      </c>
      <c r="D1940" t="s">
        <v>2108</v>
      </c>
      <c r="E1940" s="18">
        <v>1</v>
      </c>
      <c r="F1940" s="2">
        <v>341.51</v>
      </c>
      <c r="G1940" s="13">
        <f>E1940*F1940</f>
        <v>341.51</v>
      </c>
    </row>
    <row r="1941" spans="1:7">
      <c r="A1941" s="9" t="s">
        <v>2254</v>
      </c>
      <c r="B1941" s="9" t="s">
        <v>803</v>
      </c>
      <c r="C1941" t="s">
        <v>760</v>
      </c>
      <c r="D1941" t="s">
        <v>804</v>
      </c>
      <c r="E1941" s="18">
        <v>5</v>
      </c>
      <c r="F1941" s="2">
        <v>51.29</v>
      </c>
      <c r="G1941" s="13">
        <f>E1941*F1941</f>
        <v>256.45</v>
      </c>
    </row>
    <row r="1943" spans="1:7" s="7" customFormat="1" ht="13.15">
      <c r="A1943" s="14" t="s">
        <v>2255</v>
      </c>
      <c r="B1943" s="14" t="s">
        <v>2256</v>
      </c>
      <c r="D1943" s="7" t="s">
        <v>2257</v>
      </c>
      <c r="E1943" s="17"/>
      <c r="F1943" s="8"/>
      <c r="G1943" s="12">
        <f>G1945+G1950+G1957+G1961+G1967</f>
        <v>24040.15</v>
      </c>
    </row>
    <row r="1945" spans="1:7" s="7" customFormat="1" ht="13.15">
      <c r="A1945" s="14" t="s">
        <v>2258</v>
      </c>
      <c r="B1945" s="14" t="s">
        <v>2259</v>
      </c>
      <c r="D1945" s="7" t="s">
        <v>687</v>
      </c>
      <c r="E1945" s="17"/>
      <c r="F1945" s="8"/>
      <c r="G1945" s="12">
        <f>SUM(G1947:G1948)</f>
        <v>6480.52</v>
      </c>
    </row>
    <row r="1947" spans="1:7">
      <c r="A1947" s="9" t="s">
        <v>2260</v>
      </c>
      <c r="B1947" s="9" t="s">
        <v>689</v>
      </c>
      <c r="C1947" t="s">
        <v>24</v>
      </c>
      <c r="D1947" t="s">
        <v>690</v>
      </c>
      <c r="E1947" s="18">
        <v>570.26</v>
      </c>
      <c r="F1947" s="2">
        <v>10.47</v>
      </c>
      <c r="G1947" s="13">
        <f>E1947*F1947</f>
        <v>5970.62</v>
      </c>
    </row>
    <row r="1948" spans="1:7">
      <c r="A1948" s="9" t="s">
        <v>2261</v>
      </c>
      <c r="B1948" s="9" t="s">
        <v>692</v>
      </c>
      <c r="C1948" t="s">
        <v>24</v>
      </c>
      <c r="D1948" t="s">
        <v>693</v>
      </c>
      <c r="E1948" s="18">
        <v>11.42</v>
      </c>
      <c r="F1948" s="2">
        <v>44.65</v>
      </c>
      <c r="G1948" s="13">
        <f>E1948*F1948</f>
        <v>509.9</v>
      </c>
    </row>
    <row r="1950" spans="1:7" s="7" customFormat="1" ht="13.15">
      <c r="A1950" s="14" t="s">
        <v>2262</v>
      </c>
      <c r="B1950" s="14" t="s">
        <v>2263</v>
      </c>
      <c r="D1950" s="7" t="s">
        <v>703</v>
      </c>
      <c r="E1950" s="17"/>
      <c r="F1950" s="8"/>
      <c r="G1950" s="12">
        <f>SUM(G1952:G1955)</f>
        <v>8827.39</v>
      </c>
    </row>
    <row r="1952" spans="1:7">
      <c r="A1952" s="9" t="s">
        <v>2264</v>
      </c>
      <c r="B1952" s="9" t="s">
        <v>705</v>
      </c>
      <c r="C1952" t="s">
        <v>24</v>
      </c>
      <c r="D1952" t="s">
        <v>706</v>
      </c>
      <c r="E1952" s="18">
        <v>11.42</v>
      </c>
      <c r="F1952" s="2">
        <v>47.73</v>
      </c>
      <c r="G1952" s="13">
        <f>E1952*F1952</f>
        <v>545.08000000000004</v>
      </c>
    </row>
    <row r="1953" spans="1:7">
      <c r="A1953" s="9" t="s">
        <v>2265</v>
      </c>
      <c r="B1953" s="9" t="s">
        <v>708</v>
      </c>
      <c r="C1953" t="s">
        <v>24</v>
      </c>
      <c r="D1953" t="s">
        <v>709</v>
      </c>
      <c r="E1953" s="18">
        <v>11.42</v>
      </c>
      <c r="F1953" s="2">
        <v>43.15</v>
      </c>
      <c r="G1953" s="13">
        <f>E1953*F1953</f>
        <v>492.77</v>
      </c>
    </row>
    <row r="1954" spans="1:7">
      <c r="A1954" s="9" t="s">
        <v>2266</v>
      </c>
      <c r="B1954" s="9" t="s">
        <v>711</v>
      </c>
      <c r="C1954" t="s">
        <v>20</v>
      </c>
      <c r="D1954" t="s">
        <v>712</v>
      </c>
      <c r="E1954" s="18">
        <v>144.5</v>
      </c>
      <c r="F1954" s="2">
        <v>11.68</v>
      </c>
      <c r="G1954" s="13">
        <f>E1954*F1954</f>
        <v>1687.76</v>
      </c>
    </row>
    <row r="1955" spans="1:7">
      <c r="A1955" s="9" t="s">
        <v>2267</v>
      </c>
      <c r="B1955" s="9" t="s">
        <v>723</v>
      </c>
      <c r="C1955" t="s">
        <v>24</v>
      </c>
      <c r="D1955" t="s">
        <v>724</v>
      </c>
      <c r="E1955" s="18">
        <v>570.26</v>
      </c>
      <c r="F1955" s="2">
        <v>10.7</v>
      </c>
      <c r="G1955" s="13">
        <f>E1955*F1955</f>
        <v>6101.78</v>
      </c>
    </row>
    <row r="1957" spans="1:7" s="7" customFormat="1" ht="13.15">
      <c r="A1957" s="14" t="s">
        <v>2268</v>
      </c>
      <c r="B1957" s="14" t="s">
        <v>2269</v>
      </c>
      <c r="D1957" s="7" t="s">
        <v>727</v>
      </c>
      <c r="E1957" s="17"/>
      <c r="F1957" s="8"/>
      <c r="G1957" s="12">
        <f>SUM(G1959:G1959)</f>
        <v>2647.22</v>
      </c>
    </row>
    <row r="1959" spans="1:7">
      <c r="A1959" s="9" t="s">
        <v>2270</v>
      </c>
      <c r="B1959" s="9" t="s">
        <v>1842</v>
      </c>
      <c r="C1959" t="s">
        <v>20</v>
      </c>
      <c r="D1959" t="s">
        <v>1843</v>
      </c>
      <c r="E1959" s="18">
        <v>52.66</v>
      </c>
      <c r="F1959" s="2">
        <v>50.27</v>
      </c>
      <c r="G1959" s="13">
        <f>E1959*F1959</f>
        <v>2647.22</v>
      </c>
    </row>
    <row r="1961" spans="1:7" s="7" customFormat="1" ht="13.15">
      <c r="A1961" s="14" t="s">
        <v>2271</v>
      </c>
      <c r="B1961" s="14" t="s">
        <v>2272</v>
      </c>
      <c r="D1961" s="7" t="s">
        <v>736</v>
      </c>
      <c r="E1961" s="17"/>
      <c r="F1961" s="8"/>
      <c r="G1961" s="12">
        <f>SUM(G1963:G1965)</f>
        <v>332.31</v>
      </c>
    </row>
    <row r="1963" spans="1:7">
      <c r="A1963" s="9" t="s">
        <v>2273</v>
      </c>
      <c r="B1963" s="9" t="s">
        <v>753</v>
      </c>
      <c r="C1963" t="s">
        <v>20</v>
      </c>
      <c r="D1963" t="s">
        <v>754</v>
      </c>
      <c r="E1963" s="18">
        <v>5</v>
      </c>
      <c r="F1963" s="2">
        <v>19.93</v>
      </c>
      <c r="G1963" s="13">
        <f>E1963*F1963</f>
        <v>99.65</v>
      </c>
    </row>
    <row r="1964" spans="1:7">
      <c r="A1964" s="9" t="s">
        <v>2274</v>
      </c>
      <c r="B1964" s="9" t="s">
        <v>766</v>
      </c>
      <c r="C1964" t="s">
        <v>20</v>
      </c>
      <c r="D1964" t="s">
        <v>767</v>
      </c>
      <c r="E1964" s="18">
        <v>4.8</v>
      </c>
      <c r="F1964" s="2">
        <v>25.02</v>
      </c>
      <c r="G1964" s="13">
        <f>E1964*F1964</f>
        <v>120.1</v>
      </c>
    </row>
    <row r="1965" spans="1:7">
      <c r="A1965" s="9" t="s">
        <v>2275</v>
      </c>
      <c r="B1965" s="9" t="s">
        <v>769</v>
      </c>
      <c r="C1965" t="s">
        <v>20</v>
      </c>
      <c r="D1965" t="s">
        <v>770</v>
      </c>
      <c r="E1965" s="18">
        <v>4.8</v>
      </c>
      <c r="F1965" s="2">
        <v>23.45</v>
      </c>
      <c r="G1965" s="13">
        <f>E1965*F1965</f>
        <v>112.56</v>
      </c>
    </row>
    <row r="1967" spans="1:7" s="7" customFormat="1" ht="13.15">
      <c r="A1967" s="14" t="s">
        <v>2276</v>
      </c>
      <c r="B1967" s="14" t="s">
        <v>2277</v>
      </c>
      <c r="D1967" s="7" t="s">
        <v>795</v>
      </c>
      <c r="E1967" s="17"/>
      <c r="F1967" s="8"/>
      <c r="G1967" s="12">
        <f>SUM(G1969:G1971)</f>
        <v>5752.71</v>
      </c>
    </row>
    <row r="1969" spans="1:7">
      <c r="A1969" s="9" t="s">
        <v>2278</v>
      </c>
      <c r="B1969" s="9" t="s">
        <v>1029</v>
      </c>
      <c r="C1969" t="s">
        <v>24</v>
      </c>
      <c r="D1969" t="s">
        <v>1030</v>
      </c>
      <c r="E1969" s="18">
        <v>105.32</v>
      </c>
      <c r="F1969" s="2">
        <v>5.8</v>
      </c>
      <c r="G1969" s="13">
        <f>E1969*F1969</f>
        <v>610.86</v>
      </c>
    </row>
    <row r="1970" spans="1:7">
      <c r="A1970" s="9" t="s">
        <v>2279</v>
      </c>
      <c r="B1970" s="9" t="s">
        <v>800</v>
      </c>
      <c r="C1970" t="s">
        <v>696</v>
      </c>
      <c r="D1970" t="s">
        <v>801</v>
      </c>
      <c r="E1970" s="18">
        <v>3</v>
      </c>
      <c r="F1970" s="2">
        <v>1457.5</v>
      </c>
      <c r="G1970" s="13">
        <f>E1970*F1970</f>
        <v>4372.5</v>
      </c>
    </row>
    <row r="1971" spans="1:7">
      <c r="A1971" s="9" t="s">
        <v>2280</v>
      </c>
      <c r="B1971" s="9" t="s">
        <v>803</v>
      </c>
      <c r="C1971" t="s">
        <v>760</v>
      </c>
      <c r="D1971" t="s">
        <v>804</v>
      </c>
      <c r="E1971" s="18">
        <v>15</v>
      </c>
      <c r="F1971" s="2">
        <v>51.29</v>
      </c>
      <c r="G1971" s="13">
        <f>E1971*F1971</f>
        <v>769.35</v>
      </c>
    </row>
    <row r="1973" spans="1:7" s="7" customFormat="1" ht="13.15">
      <c r="A1973" s="14" t="s">
        <v>2281</v>
      </c>
      <c r="B1973" s="14" t="s">
        <v>2282</v>
      </c>
      <c r="D1973" s="7" t="s">
        <v>2283</v>
      </c>
      <c r="E1973" s="17"/>
      <c r="F1973" s="8"/>
      <c r="G1973" s="12">
        <f>G1975+G1980+G1990+G1994+G2001</f>
        <v>28491.33</v>
      </c>
    </row>
    <row r="1975" spans="1:7" s="7" customFormat="1" ht="13.15">
      <c r="A1975" s="14" t="s">
        <v>2284</v>
      </c>
      <c r="B1975" s="14" t="s">
        <v>2285</v>
      </c>
      <c r="D1975" s="7" t="s">
        <v>687</v>
      </c>
      <c r="E1975" s="17"/>
      <c r="F1975" s="8"/>
      <c r="G1975" s="12">
        <f>SUM(G1977:G1978)</f>
        <v>5651.11</v>
      </c>
    </row>
    <row r="1977" spans="1:7">
      <c r="A1977" s="9" t="s">
        <v>2286</v>
      </c>
      <c r="B1977" s="9" t="s">
        <v>689</v>
      </c>
      <c r="C1977" t="s">
        <v>24</v>
      </c>
      <c r="D1977" t="s">
        <v>690</v>
      </c>
      <c r="E1977" s="18">
        <v>497.31</v>
      </c>
      <c r="F1977" s="2">
        <v>10.47</v>
      </c>
      <c r="G1977" s="13">
        <f>E1977*F1977</f>
        <v>5206.84</v>
      </c>
    </row>
    <row r="1978" spans="1:7">
      <c r="A1978" s="9" t="s">
        <v>2287</v>
      </c>
      <c r="B1978" s="9" t="s">
        <v>692</v>
      </c>
      <c r="C1978" t="s">
        <v>24</v>
      </c>
      <c r="D1978" t="s">
        <v>693</v>
      </c>
      <c r="E1978" s="18">
        <v>9.9499999999999993</v>
      </c>
      <c r="F1978" s="2">
        <v>44.65</v>
      </c>
      <c r="G1978" s="13">
        <f>E1978*F1978</f>
        <v>444.27</v>
      </c>
    </row>
    <row r="1980" spans="1:7" s="7" customFormat="1" ht="13.15">
      <c r="A1980" s="14" t="s">
        <v>2288</v>
      </c>
      <c r="B1980" s="14" t="s">
        <v>2289</v>
      </c>
      <c r="D1980" s="7" t="s">
        <v>703</v>
      </c>
      <c r="E1980" s="17"/>
      <c r="F1980" s="8"/>
      <c r="G1980" s="12">
        <f>SUM(G1982:G1988)</f>
        <v>9103.1</v>
      </c>
    </row>
    <row r="1982" spans="1:7">
      <c r="A1982" s="9" t="s">
        <v>2290</v>
      </c>
      <c r="B1982" s="9" t="s">
        <v>705</v>
      </c>
      <c r="C1982" t="s">
        <v>24</v>
      </c>
      <c r="D1982" t="s">
        <v>706</v>
      </c>
      <c r="E1982" s="18">
        <v>9.9499999999999993</v>
      </c>
      <c r="F1982" s="2">
        <v>47.73</v>
      </c>
      <c r="G1982" s="13">
        <f t="shared" ref="G1982:G1988" si="84">E1982*F1982</f>
        <v>474.91</v>
      </c>
    </row>
    <row r="1983" spans="1:7">
      <c r="A1983" s="9" t="s">
        <v>2291</v>
      </c>
      <c r="B1983" s="9" t="s">
        <v>708</v>
      </c>
      <c r="C1983" t="s">
        <v>24</v>
      </c>
      <c r="D1983" t="s">
        <v>709</v>
      </c>
      <c r="E1983" s="18">
        <v>9.9499999999999993</v>
      </c>
      <c r="F1983" s="2">
        <v>43.15</v>
      </c>
      <c r="G1983" s="13">
        <f t="shared" si="84"/>
        <v>429.34</v>
      </c>
    </row>
    <row r="1984" spans="1:7">
      <c r="A1984" s="9" t="s">
        <v>2292</v>
      </c>
      <c r="B1984" s="9" t="s">
        <v>1911</v>
      </c>
      <c r="C1984" t="s">
        <v>20</v>
      </c>
      <c r="D1984" t="s">
        <v>1912</v>
      </c>
      <c r="E1984" s="18">
        <v>23.5</v>
      </c>
      <c r="F1984" s="2">
        <v>13.27</v>
      </c>
      <c r="G1984" s="13">
        <f t="shared" si="84"/>
        <v>311.85000000000002</v>
      </c>
    </row>
    <row r="1985" spans="1:7">
      <c r="A1985" s="9" t="s">
        <v>2293</v>
      </c>
      <c r="B1985" s="9" t="s">
        <v>711</v>
      </c>
      <c r="C1985" t="s">
        <v>20</v>
      </c>
      <c r="D1985" t="s">
        <v>712</v>
      </c>
      <c r="E1985" s="18">
        <v>78.25</v>
      </c>
      <c r="F1985" s="2">
        <v>11.68</v>
      </c>
      <c r="G1985" s="13">
        <f t="shared" si="84"/>
        <v>913.96</v>
      </c>
    </row>
    <row r="1986" spans="1:7">
      <c r="A1986" s="9" t="s">
        <v>2294</v>
      </c>
      <c r="B1986" s="9" t="s">
        <v>723</v>
      </c>
      <c r="C1986" t="s">
        <v>24</v>
      </c>
      <c r="D1986" t="s">
        <v>724</v>
      </c>
      <c r="E1986" s="18">
        <v>497.31</v>
      </c>
      <c r="F1986" s="2">
        <v>10.7</v>
      </c>
      <c r="G1986" s="13">
        <f t="shared" si="84"/>
        <v>5321.22</v>
      </c>
    </row>
    <row r="1987" spans="1:7">
      <c r="A1987" s="9" t="s">
        <v>2295</v>
      </c>
      <c r="B1987" s="9" t="s">
        <v>714</v>
      </c>
      <c r="C1987" t="s">
        <v>696</v>
      </c>
      <c r="D1987" t="s">
        <v>715</v>
      </c>
      <c r="E1987" s="18">
        <v>66</v>
      </c>
      <c r="F1987" s="2">
        <v>15.83</v>
      </c>
      <c r="G1987" s="13">
        <f t="shared" si="84"/>
        <v>1044.78</v>
      </c>
    </row>
    <row r="1988" spans="1:7">
      <c r="A1988" s="9" t="s">
        <v>2296</v>
      </c>
      <c r="B1988" s="9" t="s">
        <v>717</v>
      </c>
      <c r="C1988" t="s">
        <v>20</v>
      </c>
      <c r="D1988" t="s">
        <v>718</v>
      </c>
      <c r="E1988" s="18">
        <v>19.5</v>
      </c>
      <c r="F1988" s="2">
        <v>31.13</v>
      </c>
      <c r="G1988" s="13">
        <f t="shared" si="84"/>
        <v>607.04</v>
      </c>
    </row>
    <row r="1990" spans="1:7" s="7" customFormat="1" ht="13.15">
      <c r="A1990" s="14" t="s">
        <v>2297</v>
      </c>
      <c r="B1990" s="14" t="s">
        <v>2298</v>
      </c>
      <c r="D1990" s="7" t="s">
        <v>727</v>
      </c>
      <c r="E1990" s="17"/>
      <c r="F1990" s="8"/>
      <c r="G1990" s="12">
        <f>SUM(G1992:G1992)</f>
        <v>2734.69</v>
      </c>
    </row>
    <row r="1992" spans="1:7">
      <c r="A1992" s="9" t="s">
        <v>2299</v>
      </c>
      <c r="B1992" s="9" t="s">
        <v>1842</v>
      </c>
      <c r="C1992" t="s">
        <v>20</v>
      </c>
      <c r="D1992" t="s">
        <v>1843</v>
      </c>
      <c r="E1992" s="18">
        <v>54.4</v>
      </c>
      <c r="F1992" s="2">
        <v>50.27</v>
      </c>
      <c r="G1992" s="13">
        <f>E1992*F1992</f>
        <v>2734.69</v>
      </c>
    </row>
    <row r="1994" spans="1:7" s="7" customFormat="1" ht="13.15">
      <c r="A1994" s="14" t="s">
        <v>2300</v>
      </c>
      <c r="B1994" s="14" t="s">
        <v>2301</v>
      </c>
      <c r="D1994" s="7" t="s">
        <v>736</v>
      </c>
      <c r="E1994" s="17"/>
      <c r="F1994" s="8"/>
      <c r="G1994" s="12">
        <f>SUM(G1996:G1999)</f>
        <v>3938.93</v>
      </c>
    </row>
    <row r="1996" spans="1:7">
      <c r="A1996" s="9" t="s">
        <v>2302</v>
      </c>
      <c r="B1996" s="9" t="s">
        <v>753</v>
      </c>
      <c r="C1996" t="s">
        <v>20</v>
      </c>
      <c r="D1996" t="s">
        <v>754</v>
      </c>
      <c r="E1996" s="18">
        <v>5</v>
      </c>
      <c r="F1996" s="2">
        <v>19.93</v>
      </c>
      <c r="G1996" s="13">
        <f>E1996*F1996</f>
        <v>99.65</v>
      </c>
    </row>
    <row r="1997" spans="1:7">
      <c r="A1997" s="9" t="s">
        <v>2303</v>
      </c>
      <c r="B1997" s="9" t="s">
        <v>846</v>
      </c>
      <c r="C1997" t="s">
        <v>20</v>
      </c>
      <c r="D1997" t="s">
        <v>847</v>
      </c>
      <c r="E1997" s="18">
        <v>24</v>
      </c>
      <c r="F1997" s="2">
        <v>126.92</v>
      </c>
      <c r="G1997" s="13">
        <f>E1997*F1997</f>
        <v>3046.08</v>
      </c>
    </row>
    <row r="1998" spans="1:7">
      <c r="A1998" s="9" t="s">
        <v>2304</v>
      </c>
      <c r="B1998" s="9" t="s">
        <v>840</v>
      </c>
      <c r="C1998" t="s">
        <v>20</v>
      </c>
      <c r="D1998" t="s">
        <v>841</v>
      </c>
      <c r="E1998" s="18">
        <v>24</v>
      </c>
      <c r="F1998" s="2">
        <v>25.79</v>
      </c>
      <c r="G1998" s="13">
        <f>E1998*F1998</f>
        <v>618.96</v>
      </c>
    </row>
    <row r="1999" spans="1:7">
      <c r="A1999" s="9" t="s">
        <v>2305</v>
      </c>
      <c r="B1999" s="9" t="s">
        <v>1798</v>
      </c>
      <c r="C1999" t="s">
        <v>20</v>
      </c>
      <c r="D1999" t="s">
        <v>1799</v>
      </c>
      <c r="E1999" s="18">
        <v>24</v>
      </c>
      <c r="F1999" s="2">
        <v>7.26</v>
      </c>
      <c r="G1999" s="13">
        <f>E1999*F1999</f>
        <v>174.24</v>
      </c>
    </row>
    <row r="2001" spans="1:7" s="7" customFormat="1" ht="13.15">
      <c r="A2001" s="14" t="s">
        <v>2306</v>
      </c>
      <c r="B2001" s="14" t="s">
        <v>2307</v>
      </c>
      <c r="D2001" s="7" t="s">
        <v>795</v>
      </c>
      <c r="E2001" s="17"/>
      <c r="F2001" s="8"/>
      <c r="G2001" s="12">
        <f>SUM(G2003:G2007)</f>
        <v>7063.5</v>
      </c>
    </row>
    <row r="2003" spans="1:7">
      <c r="A2003" s="9" t="s">
        <v>2308</v>
      </c>
      <c r="B2003" s="9" t="s">
        <v>1029</v>
      </c>
      <c r="C2003" t="s">
        <v>24</v>
      </c>
      <c r="D2003" t="s">
        <v>1030</v>
      </c>
      <c r="E2003" s="18">
        <v>108.8</v>
      </c>
      <c r="F2003" s="2">
        <v>5.8</v>
      </c>
      <c r="G2003" s="13">
        <f>E2003*F2003</f>
        <v>631.04</v>
      </c>
    </row>
    <row r="2004" spans="1:7">
      <c r="A2004" s="9" t="s">
        <v>2309</v>
      </c>
      <c r="B2004" s="9" t="s">
        <v>800</v>
      </c>
      <c r="C2004" t="s">
        <v>696</v>
      </c>
      <c r="D2004" t="s">
        <v>801</v>
      </c>
      <c r="E2004" s="18">
        <v>3</v>
      </c>
      <c r="F2004" s="2">
        <v>1457.5</v>
      </c>
      <c r="G2004" s="13">
        <f>E2004*F2004</f>
        <v>4372.5</v>
      </c>
    </row>
    <row r="2005" spans="1:7">
      <c r="A2005" s="9" t="s">
        <v>2310</v>
      </c>
      <c r="B2005" s="9" t="s">
        <v>928</v>
      </c>
      <c r="C2005" t="s">
        <v>760</v>
      </c>
      <c r="D2005" t="s">
        <v>929</v>
      </c>
      <c r="E2005" s="18">
        <v>5</v>
      </c>
      <c r="F2005" s="2">
        <v>241.11</v>
      </c>
      <c r="G2005" s="13">
        <f>E2005*F2005</f>
        <v>1205.55</v>
      </c>
    </row>
    <row r="2006" spans="1:7">
      <c r="A2006" s="9" t="s">
        <v>2311</v>
      </c>
      <c r="B2006" s="9" t="s">
        <v>2107</v>
      </c>
      <c r="C2006" t="s">
        <v>760</v>
      </c>
      <c r="D2006" t="s">
        <v>2108</v>
      </c>
      <c r="E2006" s="18">
        <v>1</v>
      </c>
      <c r="F2006" s="2">
        <v>341.51</v>
      </c>
      <c r="G2006" s="13">
        <f>E2006*F2006</f>
        <v>341.51</v>
      </c>
    </row>
    <row r="2007" spans="1:7">
      <c r="A2007" s="9" t="s">
        <v>2312</v>
      </c>
      <c r="B2007" s="9" t="s">
        <v>803</v>
      </c>
      <c r="C2007" t="s">
        <v>760</v>
      </c>
      <c r="D2007" t="s">
        <v>804</v>
      </c>
      <c r="E2007" s="18">
        <v>10</v>
      </c>
      <c r="F2007" s="2">
        <v>51.29</v>
      </c>
      <c r="G2007" s="13">
        <f>E2007*F2007</f>
        <v>512.9</v>
      </c>
    </row>
    <row r="2009" spans="1:7" s="7" customFormat="1" ht="13.15">
      <c r="A2009" s="14" t="s">
        <v>2313</v>
      </c>
      <c r="B2009" s="14" t="s">
        <v>2314</v>
      </c>
      <c r="D2009" s="7" t="s">
        <v>2315</v>
      </c>
      <c r="E2009" s="17"/>
      <c r="F2009" s="8"/>
      <c r="G2009" s="12">
        <f>G2011+G2016+G2025+G2030+G2039</f>
        <v>28908.7</v>
      </c>
    </row>
    <row r="2011" spans="1:7" s="7" customFormat="1" ht="13.15">
      <c r="A2011" s="14" t="s">
        <v>2316</v>
      </c>
      <c r="B2011" s="14" t="s">
        <v>2317</v>
      </c>
      <c r="D2011" s="7" t="s">
        <v>687</v>
      </c>
      <c r="E2011" s="17"/>
      <c r="F2011" s="8"/>
      <c r="G2011" s="12">
        <f>SUM(G2013:G2014)</f>
        <v>4409.87</v>
      </c>
    </row>
    <row r="2013" spans="1:7">
      <c r="A2013" s="9" t="s">
        <v>2318</v>
      </c>
      <c r="B2013" s="9" t="s">
        <v>689</v>
      </c>
      <c r="C2013" t="s">
        <v>24</v>
      </c>
      <c r="D2013" t="s">
        <v>690</v>
      </c>
      <c r="E2013" s="18">
        <v>388.14</v>
      </c>
      <c r="F2013" s="2">
        <v>10.47</v>
      </c>
      <c r="G2013" s="13">
        <f>E2013*F2013</f>
        <v>4063.83</v>
      </c>
    </row>
    <row r="2014" spans="1:7">
      <c r="A2014" s="9" t="s">
        <v>2319</v>
      </c>
      <c r="B2014" s="9" t="s">
        <v>692</v>
      </c>
      <c r="C2014" t="s">
        <v>24</v>
      </c>
      <c r="D2014" t="s">
        <v>693</v>
      </c>
      <c r="E2014" s="18">
        <v>7.75</v>
      </c>
      <c r="F2014" s="2">
        <v>44.65</v>
      </c>
      <c r="G2014" s="13">
        <f>E2014*F2014</f>
        <v>346.04</v>
      </c>
    </row>
    <row r="2016" spans="1:7" s="7" customFormat="1" ht="13.15">
      <c r="A2016" s="14" t="s">
        <v>2320</v>
      </c>
      <c r="B2016" s="14" t="s">
        <v>2321</v>
      </c>
      <c r="D2016" s="7" t="s">
        <v>703</v>
      </c>
      <c r="E2016" s="17"/>
      <c r="F2016" s="8"/>
      <c r="G2016" s="12">
        <f>SUM(G2018:G2023)</f>
        <v>5502.23</v>
      </c>
    </row>
    <row r="2018" spans="1:7">
      <c r="A2018" s="9" t="s">
        <v>2322</v>
      </c>
      <c r="B2018" s="9" t="s">
        <v>705</v>
      </c>
      <c r="C2018" t="s">
        <v>24</v>
      </c>
      <c r="D2018" t="s">
        <v>706</v>
      </c>
      <c r="E2018" s="18">
        <v>7.75</v>
      </c>
      <c r="F2018" s="2">
        <v>47.73</v>
      </c>
      <c r="G2018" s="13">
        <f t="shared" ref="G2018:G2023" si="85">E2018*F2018</f>
        <v>369.91</v>
      </c>
    </row>
    <row r="2019" spans="1:7">
      <c r="A2019" s="9" t="s">
        <v>2323</v>
      </c>
      <c r="B2019" s="9" t="s">
        <v>708</v>
      </c>
      <c r="C2019" t="s">
        <v>24</v>
      </c>
      <c r="D2019" t="s">
        <v>709</v>
      </c>
      <c r="E2019" s="18">
        <v>7.75</v>
      </c>
      <c r="F2019" s="2">
        <v>43.15</v>
      </c>
      <c r="G2019" s="13">
        <f t="shared" si="85"/>
        <v>334.41</v>
      </c>
    </row>
    <row r="2020" spans="1:7">
      <c r="A2020" s="9" t="s">
        <v>2324</v>
      </c>
      <c r="B2020" s="9" t="s">
        <v>1911</v>
      </c>
      <c r="C2020" t="s">
        <v>20</v>
      </c>
      <c r="D2020" t="s">
        <v>1912</v>
      </c>
      <c r="E2020" s="18">
        <v>15.3</v>
      </c>
      <c r="F2020" s="2">
        <v>13.27</v>
      </c>
      <c r="G2020" s="13">
        <f t="shared" si="85"/>
        <v>203.03</v>
      </c>
    </row>
    <row r="2021" spans="1:7">
      <c r="A2021" s="9" t="s">
        <v>2325</v>
      </c>
      <c r="B2021" s="9" t="s">
        <v>711</v>
      </c>
      <c r="C2021" t="s">
        <v>20</v>
      </c>
      <c r="D2021" t="s">
        <v>712</v>
      </c>
      <c r="E2021" s="18">
        <v>10.199999999999999</v>
      </c>
      <c r="F2021" s="2">
        <v>11.68</v>
      </c>
      <c r="G2021" s="13">
        <f t="shared" si="85"/>
        <v>119.14</v>
      </c>
    </row>
    <row r="2022" spans="1:7">
      <c r="A2022" s="9" t="s">
        <v>2326</v>
      </c>
      <c r="B2022" s="9" t="s">
        <v>723</v>
      </c>
      <c r="C2022" t="s">
        <v>24</v>
      </c>
      <c r="D2022" t="s">
        <v>724</v>
      </c>
      <c r="E2022" s="18">
        <v>388.14</v>
      </c>
      <c r="F2022" s="2">
        <v>10.7</v>
      </c>
      <c r="G2022" s="13">
        <f t="shared" si="85"/>
        <v>4153.1000000000004</v>
      </c>
    </row>
    <row r="2023" spans="1:7">
      <c r="A2023" s="9" t="s">
        <v>2327</v>
      </c>
      <c r="B2023" s="9" t="s">
        <v>1874</v>
      </c>
      <c r="C2023" t="s">
        <v>20</v>
      </c>
      <c r="D2023" t="s">
        <v>1875</v>
      </c>
      <c r="E2023" s="18">
        <v>16.100000000000001</v>
      </c>
      <c r="F2023" s="2">
        <v>20.04</v>
      </c>
      <c r="G2023" s="13">
        <f t="shared" si="85"/>
        <v>322.64</v>
      </c>
    </row>
    <row r="2025" spans="1:7" s="7" customFormat="1" ht="13.15">
      <c r="A2025" s="14" t="s">
        <v>2328</v>
      </c>
      <c r="B2025" s="14" t="s">
        <v>2329</v>
      </c>
      <c r="D2025" s="7" t="s">
        <v>727</v>
      </c>
      <c r="E2025" s="17"/>
      <c r="F2025" s="8"/>
      <c r="G2025" s="12">
        <f>SUM(G2027:G2028)</f>
        <v>6095.31</v>
      </c>
    </row>
    <row r="2027" spans="1:7">
      <c r="A2027" s="9" t="s">
        <v>2330</v>
      </c>
      <c r="B2027" s="9" t="s">
        <v>1842</v>
      </c>
      <c r="C2027" t="s">
        <v>20</v>
      </c>
      <c r="D2027" t="s">
        <v>1843</v>
      </c>
      <c r="E2027" s="18">
        <v>35.96</v>
      </c>
      <c r="F2027" s="2">
        <v>50.27</v>
      </c>
      <c r="G2027" s="13">
        <f>E2027*F2027</f>
        <v>1807.71</v>
      </c>
    </row>
    <row r="2028" spans="1:7">
      <c r="A2028" s="9" t="s">
        <v>2331</v>
      </c>
      <c r="B2028" s="9" t="s">
        <v>1845</v>
      </c>
      <c r="C2028" t="s">
        <v>696</v>
      </c>
      <c r="D2028" t="s">
        <v>1846</v>
      </c>
      <c r="E2028" s="18">
        <v>30</v>
      </c>
      <c r="F2028" s="2">
        <v>142.91999999999999</v>
      </c>
      <c r="G2028" s="13">
        <f>E2028*F2028</f>
        <v>4287.6000000000004</v>
      </c>
    </row>
    <row r="2030" spans="1:7" s="7" customFormat="1" ht="13.15">
      <c r="A2030" s="14" t="s">
        <v>2332</v>
      </c>
      <c r="B2030" s="14" t="s">
        <v>2333</v>
      </c>
      <c r="D2030" s="7" t="s">
        <v>736</v>
      </c>
      <c r="E2030" s="17"/>
      <c r="F2030" s="8"/>
      <c r="G2030" s="12">
        <f>SUM(G2032:G2037)</f>
        <v>6051.69</v>
      </c>
    </row>
    <row r="2032" spans="1:7">
      <c r="A2032" s="9" t="s">
        <v>2334</v>
      </c>
      <c r="B2032" s="9" t="s">
        <v>753</v>
      </c>
      <c r="C2032" t="s">
        <v>20</v>
      </c>
      <c r="D2032" t="s">
        <v>754</v>
      </c>
      <c r="E2032" s="18">
        <v>5</v>
      </c>
      <c r="F2032" s="2">
        <v>19.93</v>
      </c>
      <c r="G2032" s="13">
        <f t="shared" ref="G2032:G2037" si="86">E2032*F2032</f>
        <v>99.65</v>
      </c>
    </row>
    <row r="2033" spans="1:7">
      <c r="A2033" s="9" t="s">
        <v>2335</v>
      </c>
      <c r="B2033" s="9" t="s">
        <v>48</v>
      </c>
      <c r="C2033" t="s">
        <v>20</v>
      </c>
      <c r="D2033" t="s">
        <v>49</v>
      </c>
      <c r="E2033" s="18">
        <v>34</v>
      </c>
      <c r="F2033" s="2">
        <v>49.4</v>
      </c>
      <c r="G2033" s="13">
        <f t="shared" si="86"/>
        <v>1679.6</v>
      </c>
    </row>
    <row r="2034" spans="1:7">
      <c r="A2034" s="9" t="s">
        <v>2336</v>
      </c>
      <c r="B2034" s="9" t="s">
        <v>19</v>
      </c>
      <c r="C2034" t="s">
        <v>20</v>
      </c>
      <c r="D2034" t="s">
        <v>21</v>
      </c>
      <c r="E2034" s="18">
        <v>34</v>
      </c>
      <c r="F2034" s="2">
        <v>3.33</v>
      </c>
      <c r="G2034" s="13">
        <f t="shared" si="86"/>
        <v>113.22</v>
      </c>
    </row>
    <row r="2035" spans="1:7">
      <c r="A2035" s="9" t="s">
        <v>2337</v>
      </c>
      <c r="B2035" s="9" t="s">
        <v>846</v>
      </c>
      <c r="C2035" t="s">
        <v>20</v>
      </c>
      <c r="D2035" t="s">
        <v>847</v>
      </c>
      <c r="E2035" s="18">
        <v>26</v>
      </c>
      <c r="F2035" s="2">
        <v>126.92</v>
      </c>
      <c r="G2035" s="13">
        <f t="shared" si="86"/>
        <v>3299.92</v>
      </c>
    </row>
    <row r="2036" spans="1:7">
      <c r="A2036" s="9" t="s">
        <v>2338</v>
      </c>
      <c r="B2036" s="9" t="s">
        <v>840</v>
      </c>
      <c r="C2036" t="s">
        <v>20</v>
      </c>
      <c r="D2036" t="s">
        <v>841</v>
      </c>
      <c r="E2036" s="18">
        <v>26</v>
      </c>
      <c r="F2036" s="2">
        <v>25.79</v>
      </c>
      <c r="G2036" s="13">
        <f t="shared" si="86"/>
        <v>670.54</v>
      </c>
    </row>
    <row r="2037" spans="1:7">
      <c r="A2037" s="9" t="s">
        <v>2339</v>
      </c>
      <c r="B2037" s="9" t="s">
        <v>1798</v>
      </c>
      <c r="C2037" t="s">
        <v>20</v>
      </c>
      <c r="D2037" t="s">
        <v>1799</v>
      </c>
      <c r="E2037" s="18">
        <v>26</v>
      </c>
      <c r="F2037" s="2">
        <v>7.26</v>
      </c>
      <c r="G2037" s="13">
        <f t="shared" si="86"/>
        <v>188.76</v>
      </c>
    </row>
    <row r="2039" spans="1:7" s="7" customFormat="1" ht="13.15">
      <c r="A2039" s="14" t="s">
        <v>2340</v>
      </c>
      <c r="B2039" s="14" t="s">
        <v>2341</v>
      </c>
      <c r="D2039" s="7" t="s">
        <v>795</v>
      </c>
      <c r="E2039" s="17"/>
      <c r="F2039" s="8"/>
      <c r="G2039" s="12">
        <f>SUM(G2041:G2045)</f>
        <v>6849.6</v>
      </c>
    </row>
    <row r="2041" spans="1:7">
      <c r="A2041" s="9" t="s">
        <v>2342</v>
      </c>
      <c r="B2041" s="9" t="s">
        <v>1029</v>
      </c>
      <c r="C2041" t="s">
        <v>24</v>
      </c>
      <c r="D2041" t="s">
        <v>1030</v>
      </c>
      <c r="E2041" s="18">
        <v>71.92</v>
      </c>
      <c r="F2041" s="2">
        <v>5.8</v>
      </c>
      <c r="G2041" s="13">
        <f>E2041*F2041</f>
        <v>417.14</v>
      </c>
    </row>
    <row r="2042" spans="1:7">
      <c r="A2042" s="9" t="s">
        <v>2343</v>
      </c>
      <c r="B2042" s="9" t="s">
        <v>800</v>
      </c>
      <c r="C2042" t="s">
        <v>696</v>
      </c>
      <c r="D2042" t="s">
        <v>801</v>
      </c>
      <c r="E2042" s="18">
        <v>3</v>
      </c>
      <c r="F2042" s="2">
        <v>1457.5</v>
      </c>
      <c r="G2042" s="13">
        <f>E2042*F2042</f>
        <v>4372.5</v>
      </c>
    </row>
    <row r="2043" spans="1:7">
      <c r="A2043" s="9" t="s">
        <v>2344</v>
      </c>
      <c r="B2043" s="9" t="s">
        <v>928</v>
      </c>
      <c r="C2043" t="s">
        <v>760</v>
      </c>
      <c r="D2043" t="s">
        <v>929</v>
      </c>
      <c r="E2043" s="18">
        <v>5</v>
      </c>
      <c r="F2043" s="2">
        <v>241.11</v>
      </c>
      <c r="G2043" s="13">
        <f>E2043*F2043</f>
        <v>1205.55</v>
      </c>
    </row>
    <row r="2044" spans="1:7">
      <c r="A2044" s="9" t="s">
        <v>2345</v>
      </c>
      <c r="B2044" s="9" t="s">
        <v>2107</v>
      </c>
      <c r="C2044" t="s">
        <v>760</v>
      </c>
      <c r="D2044" t="s">
        <v>2108</v>
      </c>
      <c r="E2044" s="18">
        <v>1</v>
      </c>
      <c r="F2044" s="2">
        <v>341.51</v>
      </c>
      <c r="G2044" s="13">
        <f>E2044*F2044</f>
        <v>341.51</v>
      </c>
    </row>
    <row r="2045" spans="1:7">
      <c r="A2045" s="9" t="s">
        <v>2346</v>
      </c>
      <c r="B2045" s="9" t="s">
        <v>803</v>
      </c>
      <c r="C2045" t="s">
        <v>760</v>
      </c>
      <c r="D2045" t="s">
        <v>804</v>
      </c>
      <c r="E2045" s="18">
        <v>10</v>
      </c>
      <c r="F2045" s="2">
        <v>51.29</v>
      </c>
      <c r="G2045" s="13">
        <f>E2045*F2045</f>
        <v>512.9</v>
      </c>
    </row>
    <row r="2047" spans="1:7" s="7" customFormat="1" ht="13.15">
      <c r="A2047" s="14" t="s">
        <v>2347</v>
      </c>
      <c r="B2047" s="14" t="s">
        <v>2348</v>
      </c>
      <c r="D2047" s="7" t="s">
        <v>2349</v>
      </c>
      <c r="E2047" s="17"/>
      <c r="F2047" s="8"/>
      <c r="G2047" s="12">
        <f>G2049+G2054+G2063+G2068+G2076</f>
        <v>46174.67</v>
      </c>
    </row>
    <row r="2049" spans="1:7" s="7" customFormat="1" ht="13.15">
      <c r="A2049" s="14" t="s">
        <v>2350</v>
      </c>
      <c r="B2049" s="14" t="s">
        <v>2351</v>
      </c>
      <c r="D2049" s="7" t="s">
        <v>687</v>
      </c>
      <c r="E2049" s="17"/>
      <c r="F2049" s="8"/>
      <c r="G2049" s="12">
        <f>SUM(G2051:G2052)</f>
        <v>5853.07</v>
      </c>
    </row>
    <row r="2051" spans="1:7">
      <c r="A2051" s="9" t="s">
        <v>2352</v>
      </c>
      <c r="B2051" s="9" t="s">
        <v>689</v>
      </c>
      <c r="C2051" t="s">
        <v>24</v>
      </c>
      <c r="D2051" t="s">
        <v>690</v>
      </c>
      <c r="E2051" s="18">
        <v>515.15</v>
      </c>
      <c r="F2051" s="2">
        <v>10.47</v>
      </c>
      <c r="G2051" s="13">
        <f>E2051*F2051</f>
        <v>5393.62</v>
      </c>
    </row>
    <row r="2052" spans="1:7">
      <c r="A2052" s="9" t="s">
        <v>2353</v>
      </c>
      <c r="B2052" s="9" t="s">
        <v>692</v>
      </c>
      <c r="C2052" t="s">
        <v>24</v>
      </c>
      <c r="D2052" t="s">
        <v>693</v>
      </c>
      <c r="E2052" s="18">
        <v>10.29</v>
      </c>
      <c r="F2052" s="2">
        <v>44.65</v>
      </c>
      <c r="G2052" s="13">
        <f>E2052*F2052</f>
        <v>459.45</v>
      </c>
    </row>
    <row r="2054" spans="1:7" s="7" customFormat="1" ht="13.15">
      <c r="A2054" s="14" t="s">
        <v>2354</v>
      </c>
      <c r="B2054" s="14" t="s">
        <v>2355</v>
      </c>
      <c r="D2054" s="7" t="s">
        <v>703</v>
      </c>
      <c r="E2054" s="17"/>
      <c r="F2054" s="8"/>
      <c r="G2054" s="12">
        <f>SUM(G2056:G2061)</f>
        <v>8429.83</v>
      </c>
    </row>
    <row r="2056" spans="1:7">
      <c r="A2056" s="9" t="s">
        <v>2356</v>
      </c>
      <c r="B2056" s="9" t="s">
        <v>705</v>
      </c>
      <c r="C2056" t="s">
        <v>24</v>
      </c>
      <c r="D2056" t="s">
        <v>706</v>
      </c>
      <c r="E2056" s="18">
        <v>10.29</v>
      </c>
      <c r="F2056" s="2">
        <v>47.73</v>
      </c>
      <c r="G2056" s="13">
        <f t="shared" ref="G2056:G2061" si="87">E2056*F2056</f>
        <v>491.14</v>
      </c>
    </row>
    <row r="2057" spans="1:7">
      <c r="A2057" s="9" t="s">
        <v>2357</v>
      </c>
      <c r="B2057" s="9" t="s">
        <v>708</v>
      </c>
      <c r="C2057" t="s">
        <v>24</v>
      </c>
      <c r="D2057" t="s">
        <v>709</v>
      </c>
      <c r="E2057" s="18">
        <v>10.29</v>
      </c>
      <c r="F2057" s="2">
        <v>43.15</v>
      </c>
      <c r="G2057" s="13">
        <f t="shared" si="87"/>
        <v>444.01</v>
      </c>
    </row>
    <row r="2058" spans="1:7">
      <c r="A2058" s="9" t="s">
        <v>2358</v>
      </c>
      <c r="B2058" s="9" t="s">
        <v>1911</v>
      </c>
      <c r="C2058" t="s">
        <v>20</v>
      </c>
      <c r="D2058" t="s">
        <v>1912</v>
      </c>
      <c r="E2058" s="18">
        <v>10.199999999999999</v>
      </c>
      <c r="F2058" s="2">
        <v>13.27</v>
      </c>
      <c r="G2058" s="13">
        <f t="shared" si="87"/>
        <v>135.35</v>
      </c>
    </row>
    <row r="2059" spans="1:7">
      <c r="A2059" s="9" t="s">
        <v>2359</v>
      </c>
      <c r="B2059" s="9" t="s">
        <v>711</v>
      </c>
      <c r="C2059" t="s">
        <v>20</v>
      </c>
      <c r="D2059" t="s">
        <v>712</v>
      </c>
      <c r="E2059" s="18">
        <v>130.69999999999999</v>
      </c>
      <c r="F2059" s="2">
        <v>11.68</v>
      </c>
      <c r="G2059" s="13">
        <f t="shared" si="87"/>
        <v>1526.58</v>
      </c>
    </row>
    <row r="2060" spans="1:7">
      <c r="A2060" s="9" t="s">
        <v>2360</v>
      </c>
      <c r="B2060" s="9" t="s">
        <v>723</v>
      </c>
      <c r="C2060" t="s">
        <v>24</v>
      </c>
      <c r="D2060" t="s">
        <v>724</v>
      </c>
      <c r="E2060" s="18">
        <v>515.15</v>
      </c>
      <c r="F2060" s="2">
        <v>10.7</v>
      </c>
      <c r="G2060" s="13">
        <f t="shared" si="87"/>
        <v>5512.11</v>
      </c>
    </row>
    <row r="2061" spans="1:7">
      <c r="A2061" s="9" t="s">
        <v>2361</v>
      </c>
      <c r="B2061" s="9" t="s">
        <v>1874</v>
      </c>
      <c r="C2061" t="s">
        <v>20</v>
      </c>
      <c r="D2061" t="s">
        <v>1875</v>
      </c>
      <c r="E2061" s="18">
        <v>16</v>
      </c>
      <c r="F2061" s="2">
        <v>20.04</v>
      </c>
      <c r="G2061" s="13">
        <f t="shared" si="87"/>
        <v>320.64</v>
      </c>
    </row>
    <row r="2063" spans="1:7" s="7" customFormat="1" ht="13.15">
      <c r="A2063" s="14" t="s">
        <v>2362</v>
      </c>
      <c r="B2063" s="14" t="s">
        <v>2363</v>
      </c>
      <c r="D2063" s="7" t="s">
        <v>727</v>
      </c>
      <c r="E2063" s="17"/>
      <c r="F2063" s="8"/>
      <c r="G2063" s="12">
        <f>SUM(G2065:G2066)</f>
        <v>10479.75</v>
      </c>
    </row>
    <row r="2065" spans="1:7">
      <c r="A2065" s="9" t="s">
        <v>2364</v>
      </c>
      <c r="B2065" s="9" t="s">
        <v>1842</v>
      </c>
      <c r="C2065" t="s">
        <v>20</v>
      </c>
      <c r="D2065" t="s">
        <v>1843</v>
      </c>
      <c r="E2065" s="18">
        <v>69.16</v>
      </c>
      <c r="F2065" s="2">
        <v>50.27</v>
      </c>
      <c r="G2065" s="13">
        <f>E2065*F2065</f>
        <v>3476.67</v>
      </c>
    </row>
    <row r="2066" spans="1:7">
      <c r="A2066" s="9" t="s">
        <v>2365</v>
      </c>
      <c r="B2066" s="9" t="s">
        <v>1845</v>
      </c>
      <c r="C2066" t="s">
        <v>696</v>
      </c>
      <c r="D2066" t="s">
        <v>1846</v>
      </c>
      <c r="E2066" s="18">
        <v>49</v>
      </c>
      <c r="F2066" s="2">
        <v>142.91999999999999</v>
      </c>
      <c r="G2066" s="13">
        <f>E2066*F2066</f>
        <v>7003.08</v>
      </c>
    </row>
    <row r="2068" spans="1:7" s="7" customFormat="1" ht="13.15">
      <c r="A2068" s="14" t="s">
        <v>2366</v>
      </c>
      <c r="B2068" s="14" t="s">
        <v>2367</v>
      </c>
      <c r="D2068" s="7" t="s">
        <v>736</v>
      </c>
      <c r="E2068" s="17"/>
      <c r="F2068" s="8"/>
      <c r="G2068" s="12">
        <f>SUM(G2070:G2074)</f>
        <v>8355.2900000000009</v>
      </c>
    </row>
    <row r="2070" spans="1:7">
      <c r="A2070" s="9" t="s">
        <v>2368</v>
      </c>
      <c r="B2070" s="9" t="s">
        <v>753</v>
      </c>
      <c r="C2070" t="s">
        <v>20</v>
      </c>
      <c r="D2070" t="s">
        <v>754</v>
      </c>
      <c r="E2070" s="18">
        <v>5</v>
      </c>
      <c r="F2070" s="2">
        <v>19.93</v>
      </c>
      <c r="G2070" s="13">
        <f>E2070*F2070</f>
        <v>99.65</v>
      </c>
    </row>
    <row r="2071" spans="1:7">
      <c r="A2071" s="9" t="s">
        <v>2369</v>
      </c>
      <c r="B2071" s="9" t="s">
        <v>48</v>
      </c>
      <c r="C2071" t="s">
        <v>20</v>
      </c>
      <c r="D2071" t="s">
        <v>49</v>
      </c>
      <c r="E2071" s="18">
        <v>89.4</v>
      </c>
      <c r="F2071" s="2">
        <v>49.4</v>
      </c>
      <c r="G2071" s="13">
        <f>E2071*F2071</f>
        <v>4416.3599999999997</v>
      </c>
    </row>
    <row r="2072" spans="1:7">
      <c r="A2072" s="9" t="s">
        <v>2370</v>
      </c>
      <c r="B2072" s="9" t="s">
        <v>846</v>
      </c>
      <c r="C2072" t="s">
        <v>20</v>
      </c>
      <c r="D2072" t="s">
        <v>847</v>
      </c>
      <c r="E2072" s="18">
        <v>24</v>
      </c>
      <c r="F2072" s="2">
        <v>126.92</v>
      </c>
      <c r="G2072" s="13">
        <f>E2072*F2072</f>
        <v>3046.08</v>
      </c>
    </row>
    <row r="2073" spans="1:7">
      <c r="A2073" s="9" t="s">
        <v>2371</v>
      </c>
      <c r="B2073" s="9" t="s">
        <v>840</v>
      </c>
      <c r="C2073" t="s">
        <v>20</v>
      </c>
      <c r="D2073" t="s">
        <v>841</v>
      </c>
      <c r="E2073" s="18">
        <v>24</v>
      </c>
      <c r="F2073" s="2">
        <v>25.79</v>
      </c>
      <c r="G2073" s="13">
        <f>E2073*F2073</f>
        <v>618.96</v>
      </c>
    </row>
    <row r="2074" spans="1:7">
      <c r="A2074" s="9" t="s">
        <v>2372</v>
      </c>
      <c r="B2074" s="9" t="s">
        <v>1798</v>
      </c>
      <c r="C2074" t="s">
        <v>20</v>
      </c>
      <c r="D2074" t="s">
        <v>1799</v>
      </c>
      <c r="E2074" s="18">
        <v>24</v>
      </c>
      <c r="F2074" s="2">
        <v>7.26</v>
      </c>
      <c r="G2074" s="13">
        <f>E2074*F2074</f>
        <v>174.24</v>
      </c>
    </row>
    <row r="2076" spans="1:7" s="7" customFormat="1" ht="13.15">
      <c r="A2076" s="14" t="s">
        <v>2373</v>
      </c>
      <c r="B2076" s="14" t="s">
        <v>2374</v>
      </c>
      <c r="D2076" s="7" t="s">
        <v>795</v>
      </c>
      <c r="E2076" s="17"/>
      <c r="F2076" s="8"/>
      <c r="G2076" s="12">
        <f>SUM(G2078:G2081)</f>
        <v>13056.73</v>
      </c>
    </row>
    <row r="2078" spans="1:7">
      <c r="A2078" s="9" t="s">
        <v>2375</v>
      </c>
      <c r="B2078" s="9" t="s">
        <v>1029</v>
      </c>
      <c r="C2078" t="s">
        <v>24</v>
      </c>
      <c r="D2078" t="s">
        <v>1030</v>
      </c>
      <c r="E2078" s="18">
        <v>138.32</v>
      </c>
      <c r="F2078" s="2">
        <v>5.8</v>
      </c>
      <c r="G2078" s="13">
        <f>E2078*F2078</f>
        <v>802.26</v>
      </c>
    </row>
    <row r="2079" spans="1:7">
      <c r="A2079" s="9" t="s">
        <v>2376</v>
      </c>
      <c r="B2079" s="9" t="s">
        <v>800</v>
      </c>
      <c r="C2079" t="s">
        <v>696</v>
      </c>
      <c r="D2079" t="s">
        <v>801</v>
      </c>
      <c r="E2079" s="18">
        <v>3</v>
      </c>
      <c r="F2079" s="2">
        <v>1457.5</v>
      </c>
      <c r="G2079" s="13">
        <f>E2079*F2079</f>
        <v>4372.5</v>
      </c>
    </row>
    <row r="2080" spans="1:7">
      <c r="A2080" s="9" t="s">
        <v>2377</v>
      </c>
      <c r="B2080" s="9" t="s">
        <v>1809</v>
      </c>
      <c r="C2080" t="s">
        <v>760</v>
      </c>
      <c r="D2080" t="s">
        <v>1810</v>
      </c>
      <c r="E2080" s="18">
        <v>10</v>
      </c>
      <c r="F2080" s="2">
        <v>696.36</v>
      </c>
      <c r="G2080" s="13">
        <f>E2080*F2080</f>
        <v>6963.6</v>
      </c>
    </row>
    <row r="2081" spans="1:7">
      <c r="A2081" s="9" t="s">
        <v>2378</v>
      </c>
      <c r="B2081" s="9" t="s">
        <v>1812</v>
      </c>
      <c r="C2081" t="s">
        <v>760</v>
      </c>
      <c r="D2081" t="s">
        <v>1813</v>
      </c>
      <c r="E2081" s="18">
        <v>1</v>
      </c>
      <c r="F2081" s="2">
        <v>918.37</v>
      </c>
      <c r="G2081" s="13">
        <f>E2081*F2081</f>
        <v>918.37</v>
      </c>
    </row>
    <row r="2083" spans="1:7" s="7" customFormat="1" ht="13.15">
      <c r="A2083" s="14" t="s">
        <v>2379</v>
      </c>
      <c r="B2083" s="14" t="s">
        <v>2380</v>
      </c>
      <c r="D2083" s="7" t="s">
        <v>2381</v>
      </c>
      <c r="E2083" s="17"/>
      <c r="F2083" s="8"/>
      <c r="G2083" s="12">
        <f>G2085+G2090+G2099+G2103+G2111</f>
        <v>30889.94</v>
      </c>
    </row>
    <row r="2085" spans="1:7" s="7" customFormat="1" ht="13.15">
      <c r="A2085" s="14" t="s">
        <v>2382</v>
      </c>
      <c r="B2085" s="14" t="s">
        <v>2383</v>
      </c>
      <c r="D2085" s="7" t="s">
        <v>687</v>
      </c>
      <c r="E2085" s="17"/>
      <c r="F2085" s="8"/>
      <c r="G2085" s="12">
        <f>SUM(G2087:G2088)</f>
        <v>5425.7</v>
      </c>
    </row>
    <row r="2087" spans="1:7">
      <c r="A2087" s="9" t="s">
        <v>2384</v>
      </c>
      <c r="B2087" s="9" t="s">
        <v>689</v>
      </c>
      <c r="C2087" t="s">
        <v>24</v>
      </c>
      <c r="D2087" t="s">
        <v>690</v>
      </c>
      <c r="E2087" s="18">
        <v>477.53</v>
      </c>
      <c r="F2087" s="2">
        <v>10.47</v>
      </c>
      <c r="G2087" s="13">
        <f>E2087*F2087</f>
        <v>4999.74</v>
      </c>
    </row>
    <row r="2088" spans="1:7">
      <c r="A2088" s="9" t="s">
        <v>2385</v>
      </c>
      <c r="B2088" s="9" t="s">
        <v>692</v>
      </c>
      <c r="C2088" t="s">
        <v>24</v>
      </c>
      <c r="D2088" t="s">
        <v>693</v>
      </c>
      <c r="E2088" s="18">
        <v>9.5399999999999991</v>
      </c>
      <c r="F2088" s="2">
        <v>44.65</v>
      </c>
      <c r="G2088" s="13">
        <f>E2088*F2088</f>
        <v>425.96</v>
      </c>
    </row>
    <row r="2090" spans="1:7" s="7" customFormat="1" ht="13.15">
      <c r="A2090" s="14" t="s">
        <v>2386</v>
      </c>
      <c r="B2090" s="14" t="s">
        <v>2387</v>
      </c>
      <c r="D2090" s="7" t="s">
        <v>703</v>
      </c>
      <c r="E2090" s="17"/>
      <c r="F2090" s="8"/>
      <c r="G2090" s="12">
        <f>SUM(G2092:G2097)</f>
        <v>6912.9</v>
      </c>
    </row>
    <row r="2092" spans="1:7">
      <c r="A2092" s="9" t="s">
        <v>2388</v>
      </c>
      <c r="B2092" s="9" t="s">
        <v>705</v>
      </c>
      <c r="C2092" t="s">
        <v>24</v>
      </c>
      <c r="D2092" t="s">
        <v>706</v>
      </c>
      <c r="E2092" s="18">
        <v>9.5399999999999991</v>
      </c>
      <c r="F2092" s="2">
        <v>47.73</v>
      </c>
      <c r="G2092" s="13">
        <f t="shared" ref="G2092:G2097" si="88">E2092*F2092</f>
        <v>455.34</v>
      </c>
    </row>
    <row r="2093" spans="1:7">
      <c r="A2093" s="9" t="s">
        <v>2389</v>
      </c>
      <c r="B2093" s="9" t="s">
        <v>708</v>
      </c>
      <c r="C2093" t="s">
        <v>24</v>
      </c>
      <c r="D2093" t="s">
        <v>709</v>
      </c>
      <c r="E2093" s="18">
        <v>9.5399999999999991</v>
      </c>
      <c r="F2093" s="2">
        <v>43.15</v>
      </c>
      <c r="G2093" s="13">
        <f t="shared" si="88"/>
        <v>411.65</v>
      </c>
    </row>
    <row r="2094" spans="1:7">
      <c r="A2094" s="9" t="s">
        <v>2390</v>
      </c>
      <c r="B2094" s="9" t="s">
        <v>1911</v>
      </c>
      <c r="C2094" t="s">
        <v>20</v>
      </c>
      <c r="D2094" t="s">
        <v>1912</v>
      </c>
      <c r="E2094" s="18">
        <v>5.12</v>
      </c>
      <c r="F2094" s="2">
        <v>13.27</v>
      </c>
      <c r="G2094" s="13">
        <f t="shared" si="88"/>
        <v>67.94</v>
      </c>
    </row>
    <row r="2095" spans="1:7">
      <c r="A2095" s="9" t="s">
        <v>2391</v>
      </c>
      <c r="B2095" s="9" t="s">
        <v>711</v>
      </c>
      <c r="C2095" t="s">
        <v>20</v>
      </c>
      <c r="D2095" t="s">
        <v>712</v>
      </c>
      <c r="E2095" s="18">
        <v>53.76</v>
      </c>
      <c r="F2095" s="2">
        <v>11.68</v>
      </c>
      <c r="G2095" s="13">
        <f t="shared" si="88"/>
        <v>627.91999999999996</v>
      </c>
    </row>
    <row r="2096" spans="1:7">
      <c r="A2096" s="9" t="s">
        <v>2392</v>
      </c>
      <c r="B2096" s="9" t="s">
        <v>723</v>
      </c>
      <c r="C2096" t="s">
        <v>24</v>
      </c>
      <c r="D2096" t="s">
        <v>724</v>
      </c>
      <c r="E2096" s="18">
        <v>477.53</v>
      </c>
      <c r="F2096" s="2">
        <v>10.7</v>
      </c>
      <c r="G2096" s="13">
        <f t="shared" si="88"/>
        <v>5109.57</v>
      </c>
    </row>
    <row r="2097" spans="1:7">
      <c r="A2097" s="9" t="s">
        <v>2393</v>
      </c>
      <c r="B2097" s="9" t="s">
        <v>1874</v>
      </c>
      <c r="C2097" t="s">
        <v>20</v>
      </c>
      <c r="D2097" t="s">
        <v>1875</v>
      </c>
      <c r="E2097" s="18">
        <v>12</v>
      </c>
      <c r="F2097" s="2">
        <v>20.04</v>
      </c>
      <c r="G2097" s="13">
        <f t="shared" si="88"/>
        <v>240.48</v>
      </c>
    </row>
    <row r="2099" spans="1:7" s="7" customFormat="1" ht="13.15">
      <c r="A2099" s="14" t="s">
        <v>2394</v>
      </c>
      <c r="B2099" s="14" t="s">
        <v>2395</v>
      </c>
      <c r="D2099" s="7" t="s">
        <v>727</v>
      </c>
      <c r="E2099" s="17"/>
      <c r="F2099" s="8"/>
      <c r="G2099" s="12">
        <f>SUM(G2101:G2101)</f>
        <v>2586.89</v>
      </c>
    </row>
    <row r="2101" spans="1:7">
      <c r="A2101" s="9" t="s">
        <v>2396</v>
      </c>
      <c r="B2101" s="9" t="s">
        <v>1842</v>
      </c>
      <c r="C2101" t="s">
        <v>20</v>
      </c>
      <c r="D2101" t="s">
        <v>1843</v>
      </c>
      <c r="E2101" s="18">
        <v>51.46</v>
      </c>
      <c r="F2101" s="2">
        <v>50.27</v>
      </c>
      <c r="G2101" s="13">
        <f>E2101*F2101</f>
        <v>2586.89</v>
      </c>
    </row>
    <row r="2103" spans="1:7" s="7" customFormat="1" ht="13.15">
      <c r="A2103" s="14" t="s">
        <v>2397</v>
      </c>
      <c r="B2103" s="14" t="s">
        <v>2398</v>
      </c>
      <c r="D2103" s="7" t="s">
        <v>736</v>
      </c>
      <c r="E2103" s="17"/>
      <c r="F2103" s="8"/>
      <c r="G2103" s="12">
        <f>SUM(G2105:G2109)</f>
        <v>7985.95</v>
      </c>
    </row>
    <row r="2105" spans="1:7">
      <c r="A2105" s="9" t="s">
        <v>2399</v>
      </c>
      <c r="B2105" s="9" t="s">
        <v>753</v>
      </c>
      <c r="C2105" t="s">
        <v>20</v>
      </c>
      <c r="D2105" t="s">
        <v>754</v>
      </c>
      <c r="E2105" s="18">
        <v>5</v>
      </c>
      <c r="F2105" s="2">
        <v>19.93</v>
      </c>
      <c r="G2105" s="13">
        <f>E2105*F2105</f>
        <v>99.65</v>
      </c>
    </row>
    <row r="2106" spans="1:7">
      <c r="A2106" s="9" t="s">
        <v>2400</v>
      </c>
      <c r="B2106" s="9" t="s">
        <v>48</v>
      </c>
      <c r="C2106" t="s">
        <v>20</v>
      </c>
      <c r="D2106" t="s">
        <v>49</v>
      </c>
      <c r="E2106" s="18">
        <v>88.4</v>
      </c>
      <c r="F2106" s="2">
        <v>49.4</v>
      </c>
      <c r="G2106" s="13">
        <f>E2106*F2106</f>
        <v>4366.96</v>
      </c>
    </row>
    <row r="2107" spans="1:7">
      <c r="A2107" s="9" t="s">
        <v>2401</v>
      </c>
      <c r="B2107" s="9" t="s">
        <v>846</v>
      </c>
      <c r="C2107" t="s">
        <v>20</v>
      </c>
      <c r="D2107" t="s">
        <v>847</v>
      </c>
      <c r="E2107" s="18">
        <v>22</v>
      </c>
      <c r="F2107" s="2">
        <v>126.92</v>
      </c>
      <c r="G2107" s="13">
        <f>E2107*F2107</f>
        <v>2792.24</v>
      </c>
    </row>
    <row r="2108" spans="1:7">
      <c r="A2108" s="9" t="s">
        <v>2402</v>
      </c>
      <c r="B2108" s="9" t="s">
        <v>840</v>
      </c>
      <c r="C2108" t="s">
        <v>20</v>
      </c>
      <c r="D2108" t="s">
        <v>841</v>
      </c>
      <c r="E2108" s="18">
        <v>22</v>
      </c>
      <c r="F2108" s="2">
        <v>25.79</v>
      </c>
      <c r="G2108" s="13">
        <f>E2108*F2108</f>
        <v>567.38</v>
      </c>
    </row>
    <row r="2109" spans="1:7">
      <c r="A2109" s="9" t="s">
        <v>2403</v>
      </c>
      <c r="B2109" s="9" t="s">
        <v>1798</v>
      </c>
      <c r="C2109" t="s">
        <v>20</v>
      </c>
      <c r="D2109" t="s">
        <v>1799</v>
      </c>
      <c r="E2109" s="18">
        <v>22</v>
      </c>
      <c r="F2109" s="2">
        <v>7.26</v>
      </c>
      <c r="G2109" s="13">
        <f>E2109*F2109</f>
        <v>159.72</v>
      </c>
    </row>
    <row r="2111" spans="1:7" s="7" customFormat="1" ht="13.15">
      <c r="A2111" s="14" t="s">
        <v>2404</v>
      </c>
      <c r="B2111" s="14" t="s">
        <v>2405</v>
      </c>
      <c r="D2111" s="7" t="s">
        <v>795</v>
      </c>
      <c r="E2111" s="17"/>
      <c r="F2111" s="8"/>
      <c r="G2111" s="12">
        <f>SUM(G2113:G2117)</f>
        <v>7978.5</v>
      </c>
    </row>
    <row r="2113" spans="1:7">
      <c r="A2113" s="9" t="s">
        <v>2406</v>
      </c>
      <c r="B2113" s="9" t="s">
        <v>1029</v>
      </c>
      <c r="C2113" t="s">
        <v>24</v>
      </c>
      <c r="D2113" t="s">
        <v>1030</v>
      </c>
      <c r="E2113" s="18">
        <v>102.92</v>
      </c>
      <c r="F2113" s="2">
        <v>5.8</v>
      </c>
      <c r="G2113" s="13">
        <f>E2113*F2113</f>
        <v>596.94000000000005</v>
      </c>
    </row>
    <row r="2114" spans="1:7">
      <c r="A2114" s="9" t="s">
        <v>2407</v>
      </c>
      <c r="B2114" s="9" t="s">
        <v>800</v>
      </c>
      <c r="C2114" t="s">
        <v>696</v>
      </c>
      <c r="D2114" t="s">
        <v>801</v>
      </c>
      <c r="E2114" s="18">
        <v>3</v>
      </c>
      <c r="F2114" s="2">
        <v>1457.5</v>
      </c>
      <c r="G2114" s="13">
        <f>E2114*F2114</f>
        <v>4372.5</v>
      </c>
    </row>
    <row r="2115" spans="1:7">
      <c r="A2115" s="9" t="s">
        <v>2408</v>
      </c>
      <c r="B2115" s="9" t="s">
        <v>928</v>
      </c>
      <c r="C2115" t="s">
        <v>760</v>
      </c>
      <c r="D2115" t="s">
        <v>929</v>
      </c>
      <c r="E2115" s="18">
        <v>10</v>
      </c>
      <c r="F2115" s="2">
        <v>241.11</v>
      </c>
      <c r="G2115" s="13">
        <f>E2115*F2115</f>
        <v>2411.1</v>
      </c>
    </row>
    <row r="2116" spans="1:7">
      <c r="A2116" s="9" t="s">
        <v>2409</v>
      </c>
      <c r="B2116" s="9" t="s">
        <v>2107</v>
      </c>
      <c r="C2116" t="s">
        <v>760</v>
      </c>
      <c r="D2116" t="s">
        <v>2108</v>
      </c>
      <c r="E2116" s="18">
        <v>1</v>
      </c>
      <c r="F2116" s="2">
        <v>341.51</v>
      </c>
      <c r="G2116" s="13">
        <f>E2116*F2116</f>
        <v>341.51</v>
      </c>
    </row>
    <row r="2117" spans="1:7">
      <c r="A2117" s="9" t="s">
        <v>2410</v>
      </c>
      <c r="B2117" s="9" t="s">
        <v>803</v>
      </c>
      <c r="C2117" t="s">
        <v>760</v>
      </c>
      <c r="D2117" t="s">
        <v>804</v>
      </c>
      <c r="E2117" s="18">
        <v>5</v>
      </c>
      <c r="F2117" s="2">
        <v>51.29</v>
      </c>
      <c r="G2117" s="13">
        <f>E2117*F2117</f>
        <v>256.45</v>
      </c>
    </row>
    <row r="2119" spans="1:7" s="7" customFormat="1" ht="13.15">
      <c r="A2119" s="14" t="s">
        <v>2411</v>
      </c>
      <c r="B2119" s="14" t="s">
        <v>2412</v>
      </c>
      <c r="D2119" s="7" t="s">
        <v>2413</v>
      </c>
      <c r="E2119" s="17"/>
      <c r="F2119" s="8"/>
      <c r="G2119" s="12">
        <f>G2121+G2126+G2137+G2142+G2149</f>
        <v>35489.25</v>
      </c>
    </row>
    <row r="2121" spans="1:7" s="7" customFormat="1" ht="13.15">
      <c r="A2121" s="14" t="s">
        <v>2414</v>
      </c>
      <c r="B2121" s="14" t="s">
        <v>2415</v>
      </c>
      <c r="D2121" s="7" t="s">
        <v>687</v>
      </c>
      <c r="E2121" s="17"/>
      <c r="F2121" s="8"/>
      <c r="G2121" s="12">
        <f>SUM(G2123:G2124)</f>
        <v>5783.69</v>
      </c>
    </row>
    <row r="2123" spans="1:7">
      <c r="A2123" s="9" t="s">
        <v>2416</v>
      </c>
      <c r="B2123" s="9" t="s">
        <v>689</v>
      </c>
      <c r="C2123" t="s">
        <v>24</v>
      </c>
      <c r="D2123" t="s">
        <v>690</v>
      </c>
      <c r="E2123" s="18">
        <v>508.95</v>
      </c>
      <c r="F2123" s="2">
        <v>10.47</v>
      </c>
      <c r="G2123" s="13">
        <f>E2123*F2123</f>
        <v>5328.71</v>
      </c>
    </row>
    <row r="2124" spans="1:7">
      <c r="A2124" s="9" t="s">
        <v>2417</v>
      </c>
      <c r="B2124" s="9" t="s">
        <v>692</v>
      </c>
      <c r="C2124" t="s">
        <v>24</v>
      </c>
      <c r="D2124" t="s">
        <v>693</v>
      </c>
      <c r="E2124" s="18">
        <v>10.19</v>
      </c>
      <c r="F2124" s="2">
        <v>44.65</v>
      </c>
      <c r="G2124" s="13">
        <f>E2124*F2124</f>
        <v>454.98</v>
      </c>
    </row>
    <row r="2126" spans="1:7" s="7" customFormat="1" ht="13.15">
      <c r="A2126" s="14" t="s">
        <v>2418</v>
      </c>
      <c r="B2126" s="14" t="s">
        <v>2419</v>
      </c>
      <c r="D2126" s="7" t="s">
        <v>703</v>
      </c>
      <c r="E2126" s="17"/>
      <c r="F2126" s="8"/>
      <c r="G2126" s="12">
        <f>SUM(G2128:G2135)</f>
        <v>10416.790000000001</v>
      </c>
    </row>
    <row r="2128" spans="1:7">
      <c r="A2128" s="9" t="s">
        <v>2420</v>
      </c>
      <c r="B2128" s="9" t="s">
        <v>705</v>
      </c>
      <c r="C2128" t="s">
        <v>24</v>
      </c>
      <c r="D2128" t="s">
        <v>706</v>
      </c>
      <c r="E2128" s="18">
        <v>10.19</v>
      </c>
      <c r="F2128" s="2">
        <v>47.73</v>
      </c>
      <c r="G2128" s="13">
        <f t="shared" ref="G2128:G2135" si="89">E2128*F2128</f>
        <v>486.37</v>
      </c>
    </row>
    <row r="2129" spans="1:7">
      <c r="A2129" s="9" t="s">
        <v>2421</v>
      </c>
      <c r="B2129" s="9" t="s">
        <v>708</v>
      </c>
      <c r="C2129" t="s">
        <v>24</v>
      </c>
      <c r="D2129" t="s">
        <v>709</v>
      </c>
      <c r="E2129" s="18">
        <v>10.19</v>
      </c>
      <c r="F2129" s="2">
        <v>43.15</v>
      </c>
      <c r="G2129" s="13">
        <f t="shared" si="89"/>
        <v>439.7</v>
      </c>
    </row>
    <row r="2130" spans="1:7">
      <c r="A2130" s="9" t="s">
        <v>2422</v>
      </c>
      <c r="B2130" s="9" t="s">
        <v>1911</v>
      </c>
      <c r="C2130" t="s">
        <v>20</v>
      </c>
      <c r="D2130" t="s">
        <v>1912</v>
      </c>
      <c r="E2130" s="18">
        <v>15</v>
      </c>
      <c r="F2130" s="2">
        <v>13.27</v>
      </c>
      <c r="G2130" s="13">
        <f t="shared" si="89"/>
        <v>199.05</v>
      </c>
    </row>
    <row r="2131" spans="1:7">
      <c r="A2131" s="9" t="s">
        <v>2423</v>
      </c>
      <c r="B2131" s="9" t="s">
        <v>711</v>
      </c>
      <c r="C2131" t="s">
        <v>20</v>
      </c>
      <c r="D2131" t="s">
        <v>712</v>
      </c>
      <c r="E2131" s="18">
        <v>188.33</v>
      </c>
      <c r="F2131" s="2">
        <v>11.68</v>
      </c>
      <c r="G2131" s="13">
        <f t="shared" si="89"/>
        <v>2199.69</v>
      </c>
    </row>
    <row r="2132" spans="1:7">
      <c r="A2132" s="9" t="s">
        <v>2424</v>
      </c>
      <c r="B2132" s="9" t="s">
        <v>723</v>
      </c>
      <c r="C2132" t="s">
        <v>24</v>
      </c>
      <c r="D2132" t="s">
        <v>724</v>
      </c>
      <c r="E2132" s="18">
        <v>508.95</v>
      </c>
      <c r="F2132" s="2">
        <v>10.7</v>
      </c>
      <c r="G2132" s="13">
        <f t="shared" si="89"/>
        <v>5445.77</v>
      </c>
    </row>
    <row r="2133" spans="1:7">
      <c r="A2133" s="9" t="s">
        <v>2425</v>
      </c>
      <c r="B2133" s="9" t="s">
        <v>714</v>
      </c>
      <c r="C2133" t="s">
        <v>696</v>
      </c>
      <c r="D2133" t="s">
        <v>715</v>
      </c>
      <c r="E2133" s="18">
        <v>61</v>
      </c>
      <c r="F2133" s="2">
        <v>15.83</v>
      </c>
      <c r="G2133" s="13">
        <f t="shared" si="89"/>
        <v>965.63</v>
      </c>
    </row>
    <row r="2134" spans="1:7">
      <c r="A2134" s="9" t="s">
        <v>2426</v>
      </c>
      <c r="B2134" s="9" t="s">
        <v>717</v>
      </c>
      <c r="C2134" t="s">
        <v>20</v>
      </c>
      <c r="D2134" t="s">
        <v>718</v>
      </c>
      <c r="E2134" s="18">
        <v>18</v>
      </c>
      <c r="F2134" s="2">
        <v>31.13</v>
      </c>
      <c r="G2134" s="13">
        <f t="shared" si="89"/>
        <v>560.34</v>
      </c>
    </row>
    <row r="2135" spans="1:7">
      <c r="A2135" s="9" t="s">
        <v>2427</v>
      </c>
      <c r="B2135" s="9" t="s">
        <v>1874</v>
      </c>
      <c r="C2135" t="s">
        <v>20</v>
      </c>
      <c r="D2135" t="s">
        <v>1875</v>
      </c>
      <c r="E2135" s="18">
        <v>6</v>
      </c>
      <c r="F2135" s="2">
        <v>20.04</v>
      </c>
      <c r="G2135" s="13">
        <f t="shared" si="89"/>
        <v>120.24</v>
      </c>
    </row>
    <row r="2137" spans="1:7" s="7" customFormat="1" ht="13.15">
      <c r="A2137" s="14" t="s">
        <v>2428</v>
      </c>
      <c r="B2137" s="14" t="s">
        <v>2429</v>
      </c>
      <c r="D2137" s="7" t="s">
        <v>727</v>
      </c>
      <c r="E2137" s="17"/>
      <c r="F2137" s="8"/>
      <c r="G2137" s="12">
        <f>SUM(G2139:G2140)</f>
        <v>7113.67</v>
      </c>
    </row>
    <row r="2139" spans="1:7">
      <c r="A2139" s="9" t="s">
        <v>2430</v>
      </c>
      <c r="B2139" s="9" t="s">
        <v>1842</v>
      </c>
      <c r="C2139" t="s">
        <v>20</v>
      </c>
      <c r="D2139" t="s">
        <v>1843</v>
      </c>
      <c r="E2139" s="18">
        <v>67.59</v>
      </c>
      <c r="F2139" s="2">
        <v>50.27</v>
      </c>
      <c r="G2139" s="13">
        <f>E2139*F2139</f>
        <v>3397.75</v>
      </c>
    </row>
    <row r="2140" spans="1:7">
      <c r="A2140" s="9" t="s">
        <v>2431</v>
      </c>
      <c r="B2140" s="9" t="s">
        <v>1845</v>
      </c>
      <c r="C2140" t="s">
        <v>696</v>
      </c>
      <c r="D2140" t="s">
        <v>1846</v>
      </c>
      <c r="E2140" s="18">
        <v>26</v>
      </c>
      <c r="F2140" s="2">
        <v>142.91999999999999</v>
      </c>
      <c r="G2140" s="13">
        <f>E2140*F2140</f>
        <v>3715.92</v>
      </c>
    </row>
    <row r="2142" spans="1:7" s="7" customFormat="1" ht="13.15">
      <c r="A2142" s="14" t="s">
        <v>2432</v>
      </c>
      <c r="B2142" s="14" t="s">
        <v>2433</v>
      </c>
      <c r="D2142" s="7" t="s">
        <v>736</v>
      </c>
      <c r="E2142" s="17"/>
      <c r="F2142" s="8"/>
      <c r="G2142" s="12">
        <f>SUM(G2144:G2147)</f>
        <v>5666.59</v>
      </c>
    </row>
    <row r="2144" spans="1:7">
      <c r="A2144" s="9" t="s">
        <v>2434</v>
      </c>
      <c r="B2144" s="9" t="s">
        <v>753</v>
      </c>
      <c r="C2144" t="s">
        <v>20</v>
      </c>
      <c r="D2144" t="s">
        <v>754</v>
      </c>
      <c r="E2144" s="18">
        <v>5</v>
      </c>
      <c r="F2144" s="2">
        <v>19.93</v>
      </c>
      <c r="G2144" s="13">
        <f>E2144*F2144</f>
        <v>99.65</v>
      </c>
    </row>
    <row r="2145" spans="1:7">
      <c r="A2145" s="9" t="s">
        <v>2435</v>
      </c>
      <c r="B2145" s="9" t="s">
        <v>48</v>
      </c>
      <c r="C2145" t="s">
        <v>20</v>
      </c>
      <c r="D2145" t="s">
        <v>49</v>
      </c>
      <c r="E2145" s="18">
        <v>88.28</v>
      </c>
      <c r="F2145" s="2">
        <v>49.4</v>
      </c>
      <c r="G2145" s="13">
        <f>E2145*F2145</f>
        <v>4361.03</v>
      </c>
    </row>
    <row r="2146" spans="1:7">
      <c r="A2146" s="9" t="s">
        <v>2436</v>
      </c>
      <c r="B2146" s="9" t="s">
        <v>985</v>
      </c>
      <c r="C2146" t="s">
        <v>20</v>
      </c>
      <c r="D2146" t="s">
        <v>986</v>
      </c>
      <c r="E2146" s="18">
        <v>19.2</v>
      </c>
      <c r="F2146" s="2">
        <v>47.24</v>
      </c>
      <c r="G2146" s="13">
        <f>E2146*F2146</f>
        <v>907.01</v>
      </c>
    </row>
    <row r="2147" spans="1:7">
      <c r="A2147" s="9" t="s">
        <v>2437</v>
      </c>
      <c r="B2147" s="9" t="s">
        <v>1932</v>
      </c>
      <c r="C2147" t="s">
        <v>470</v>
      </c>
      <c r="D2147" t="s">
        <v>1933</v>
      </c>
      <c r="E2147" s="18">
        <v>10</v>
      </c>
      <c r="F2147" s="2">
        <v>29.89</v>
      </c>
      <c r="G2147" s="13">
        <f>E2147*F2147</f>
        <v>298.89999999999998</v>
      </c>
    </row>
    <row r="2149" spans="1:7" s="7" customFormat="1" ht="13.15">
      <c r="A2149" s="14" t="s">
        <v>2438</v>
      </c>
      <c r="B2149" s="14" t="s">
        <v>2439</v>
      </c>
      <c r="D2149" s="7" t="s">
        <v>795</v>
      </c>
      <c r="E2149" s="17"/>
      <c r="F2149" s="8"/>
      <c r="G2149" s="12">
        <f>SUM(G2151:G2155)</f>
        <v>6508.51</v>
      </c>
    </row>
    <row r="2151" spans="1:7">
      <c r="A2151" s="9" t="s">
        <v>2440</v>
      </c>
      <c r="B2151" s="9" t="s">
        <v>1029</v>
      </c>
      <c r="C2151" t="s">
        <v>24</v>
      </c>
      <c r="D2151" t="s">
        <v>1030</v>
      </c>
      <c r="E2151" s="18">
        <v>135.18</v>
      </c>
      <c r="F2151" s="2">
        <v>5.8</v>
      </c>
      <c r="G2151" s="13">
        <f>E2151*F2151</f>
        <v>784.04</v>
      </c>
    </row>
    <row r="2152" spans="1:7">
      <c r="A2152" s="9" t="s">
        <v>2441</v>
      </c>
      <c r="B2152" s="9" t="s">
        <v>800</v>
      </c>
      <c r="C2152" t="s">
        <v>696</v>
      </c>
      <c r="D2152" t="s">
        <v>801</v>
      </c>
      <c r="E2152" s="18">
        <v>3</v>
      </c>
      <c r="F2152" s="2">
        <v>1457.5</v>
      </c>
      <c r="G2152" s="13">
        <f>E2152*F2152</f>
        <v>4372.5</v>
      </c>
    </row>
    <row r="2153" spans="1:7">
      <c r="A2153" s="9" t="s">
        <v>2442</v>
      </c>
      <c r="B2153" s="9" t="s">
        <v>928</v>
      </c>
      <c r="C2153" t="s">
        <v>760</v>
      </c>
      <c r="D2153" t="s">
        <v>929</v>
      </c>
      <c r="E2153" s="18">
        <v>1</v>
      </c>
      <c r="F2153" s="2">
        <v>241.11</v>
      </c>
      <c r="G2153" s="13">
        <f>E2153*F2153</f>
        <v>241.11</v>
      </c>
    </row>
    <row r="2154" spans="1:7">
      <c r="A2154" s="9" t="s">
        <v>2443</v>
      </c>
      <c r="B2154" s="9" t="s">
        <v>2107</v>
      </c>
      <c r="C2154" t="s">
        <v>760</v>
      </c>
      <c r="D2154" t="s">
        <v>2108</v>
      </c>
      <c r="E2154" s="18">
        <v>1</v>
      </c>
      <c r="F2154" s="2">
        <v>341.51</v>
      </c>
      <c r="G2154" s="13">
        <f>E2154*F2154</f>
        <v>341.51</v>
      </c>
    </row>
    <row r="2155" spans="1:7">
      <c r="A2155" s="9" t="s">
        <v>2444</v>
      </c>
      <c r="B2155" s="9" t="s">
        <v>803</v>
      </c>
      <c r="C2155" t="s">
        <v>760</v>
      </c>
      <c r="D2155" t="s">
        <v>804</v>
      </c>
      <c r="E2155" s="18">
        <v>15</v>
      </c>
      <c r="F2155" s="2">
        <v>51.29</v>
      </c>
      <c r="G2155" s="13">
        <f>E2155*F2155</f>
        <v>769.35</v>
      </c>
    </row>
    <row r="2157" spans="1:7" s="7" customFormat="1" ht="13.15">
      <c r="A2157" s="14" t="s">
        <v>2445</v>
      </c>
      <c r="B2157" s="14" t="s">
        <v>2446</v>
      </c>
      <c r="D2157" s="7" t="s">
        <v>2447</v>
      </c>
      <c r="E2157" s="17"/>
      <c r="F2157" s="8"/>
      <c r="G2157" s="12">
        <f>G2159+G2164+G2175+G2179+G2186</f>
        <v>27921.57</v>
      </c>
    </row>
    <row r="2159" spans="1:7" s="7" customFormat="1" ht="13.15">
      <c r="A2159" s="14" t="s">
        <v>2448</v>
      </c>
      <c r="B2159" s="14" t="s">
        <v>2449</v>
      </c>
      <c r="D2159" s="7" t="s">
        <v>687</v>
      </c>
      <c r="E2159" s="17"/>
      <c r="F2159" s="8"/>
      <c r="G2159" s="12">
        <f>SUM(G2161:G2162)</f>
        <v>6219.26</v>
      </c>
    </row>
    <row r="2161" spans="1:7">
      <c r="A2161" s="9" t="s">
        <v>2450</v>
      </c>
      <c r="B2161" s="9" t="s">
        <v>689</v>
      </c>
      <c r="C2161" t="s">
        <v>24</v>
      </c>
      <c r="D2161" t="s">
        <v>690</v>
      </c>
      <c r="E2161" s="18">
        <v>547.30999999999995</v>
      </c>
      <c r="F2161" s="2">
        <v>10.47</v>
      </c>
      <c r="G2161" s="13">
        <f>E2161*F2161</f>
        <v>5730.34</v>
      </c>
    </row>
    <row r="2162" spans="1:7">
      <c r="A2162" s="9" t="s">
        <v>2451</v>
      </c>
      <c r="B2162" s="9" t="s">
        <v>692</v>
      </c>
      <c r="C2162" t="s">
        <v>24</v>
      </c>
      <c r="D2162" t="s">
        <v>693</v>
      </c>
      <c r="E2162" s="18">
        <v>10.95</v>
      </c>
      <c r="F2162" s="2">
        <v>44.65</v>
      </c>
      <c r="G2162" s="13">
        <f>E2162*F2162</f>
        <v>488.92</v>
      </c>
    </row>
    <row r="2164" spans="1:7" s="7" customFormat="1" ht="13.15">
      <c r="A2164" s="14" t="s">
        <v>2452</v>
      </c>
      <c r="B2164" s="14" t="s">
        <v>2453</v>
      </c>
      <c r="D2164" s="7" t="s">
        <v>703</v>
      </c>
      <c r="E2164" s="17"/>
      <c r="F2164" s="8"/>
      <c r="G2164" s="12">
        <f>SUM(G2166:G2173)</f>
        <v>10671.06</v>
      </c>
    </row>
    <row r="2166" spans="1:7">
      <c r="A2166" s="9" t="s">
        <v>2454</v>
      </c>
      <c r="B2166" s="9" t="s">
        <v>705</v>
      </c>
      <c r="C2166" t="s">
        <v>24</v>
      </c>
      <c r="D2166" t="s">
        <v>706</v>
      </c>
      <c r="E2166" s="18">
        <v>10.95</v>
      </c>
      <c r="F2166" s="2">
        <v>47.73</v>
      </c>
      <c r="G2166" s="13">
        <f t="shared" ref="G2166:G2173" si="90">E2166*F2166</f>
        <v>522.64</v>
      </c>
    </row>
    <row r="2167" spans="1:7">
      <c r="A2167" s="9" t="s">
        <v>2455</v>
      </c>
      <c r="B2167" s="9" t="s">
        <v>708</v>
      </c>
      <c r="C2167" t="s">
        <v>24</v>
      </c>
      <c r="D2167" t="s">
        <v>709</v>
      </c>
      <c r="E2167" s="18">
        <v>10.95</v>
      </c>
      <c r="F2167" s="2">
        <v>43.15</v>
      </c>
      <c r="G2167" s="13">
        <f t="shared" si="90"/>
        <v>472.49</v>
      </c>
    </row>
    <row r="2168" spans="1:7">
      <c r="A2168" s="9" t="s">
        <v>2456</v>
      </c>
      <c r="B2168" s="9" t="s">
        <v>1911</v>
      </c>
      <c r="C2168" t="s">
        <v>20</v>
      </c>
      <c r="D2168" t="s">
        <v>1912</v>
      </c>
      <c r="E2168" s="18">
        <v>5.25</v>
      </c>
      <c r="F2168" s="2">
        <v>13.27</v>
      </c>
      <c r="G2168" s="13">
        <f t="shared" si="90"/>
        <v>69.67</v>
      </c>
    </row>
    <row r="2169" spans="1:7">
      <c r="A2169" s="9" t="s">
        <v>2457</v>
      </c>
      <c r="B2169" s="9" t="s">
        <v>711</v>
      </c>
      <c r="C2169" t="s">
        <v>20</v>
      </c>
      <c r="D2169" t="s">
        <v>712</v>
      </c>
      <c r="E2169" s="18">
        <v>126.73</v>
      </c>
      <c r="F2169" s="2">
        <v>11.68</v>
      </c>
      <c r="G2169" s="13">
        <f t="shared" si="90"/>
        <v>1480.21</v>
      </c>
    </row>
    <row r="2170" spans="1:7">
      <c r="A2170" s="9" t="s">
        <v>2458</v>
      </c>
      <c r="B2170" s="9" t="s">
        <v>723</v>
      </c>
      <c r="C2170" t="s">
        <v>24</v>
      </c>
      <c r="D2170" t="s">
        <v>724</v>
      </c>
      <c r="E2170" s="18">
        <v>547.30999999999995</v>
      </c>
      <c r="F2170" s="2">
        <v>10.7</v>
      </c>
      <c r="G2170" s="13">
        <f t="shared" si="90"/>
        <v>5856.22</v>
      </c>
    </row>
    <row r="2171" spans="1:7">
      <c r="A2171" s="9" t="s">
        <v>2459</v>
      </c>
      <c r="B2171" s="9" t="s">
        <v>714</v>
      </c>
      <c r="C2171" t="s">
        <v>696</v>
      </c>
      <c r="D2171" t="s">
        <v>715</v>
      </c>
      <c r="E2171" s="18">
        <v>81</v>
      </c>
      <c r="F2171" s="2">
        <v>15.83</v>
      </c>
      <c r="G2171" s="13">
        <f t="shared" si="90"/>
        <v>1282.23</v>
      </c>
    </row>
    <row r="2172" spans="1:7">
      <c r="A2172" s="9" t="s">
        <v>2460</v>
      </c>
      <c r="B2172" s="9" t="s">
        <v>717</v>
      </c>
      <c r="C2172" t="s">
        <v>20</v>
      </c>
      <c r="D2172" t="s">
        <v>718</v>
      </c>
      <c r="E2172" s="18">
        <v>24</v>
      </c>
      <c r="F2172" s="2">
        <v>31.13</v>
      </c>
      <c r="G2172" s="13">
        <f t="shared" si="90"/>
        <v>747.12</v>
      </c>
    </row>
    <row r="2173" spans="1:7">
      <c r="A2173" s="9" t="s">
        <v>2461</v>
      </c>
      <c r="B2173" s="9" t="s">
        <v>1874</v>
      </c>
      <c r="C2173" t="s">
        <v>20</v>
      </c>
      <c r="D2173" t="s">
        <v>1875</v>
      </c>
      <c r="E2173" s="18">
        <v>12</v>
      </c>
      <c r="F2173" s="2">
        <v>20.04</v>
      </c>
      <c r="G2173" s="13">
        <f t="shared" si="90"/>
        <v>240.48</v>
      </c>
    </row>
    <row r="2175" spans="1:7" s="7" customFormat="1" ht="13.15">
      <c r="A2175" s="14" t="s">
        <v>2462</v>
      </c>
      <c r="B2175" s="14" t="s">
        <v>2463</v>
      </c>
      <c r="D2175" s="7" t="s">
        <v>727</v>
      </c>
      <c r="E2175" s="17"/>
      <c r="F2175" s="8"/>
      <c r="G2175" s="12">
        <f>SUM(G2177:G2177)</f>
        <v>3260.51</v>
      </c>
    </row>
    <row r="2177" spans="1:7">
      <c r="A2177" s="9" t="s">
        <v>2464</v>
      </c>
      <c r="B2177" s="9" t="s">
        <v>1842</v>
      </c>
      <c r="C2177" t="s">
        <v>20</v>
      </c>
      <c r="D2177" t="s">
        <v>1843</v>
      </c>
      <c r="E2177" s="18">
        <v>64.86</v>
      </c>
      <c r="F2177" s="2">
        <v>50.27</v>
      </c>
      <c r="G2177" s="13">
        <f>E2177*F2177</f>
        <v>3260.51</v>
      </c>
    </row>
    <row r="2179" spans="1:7" s="7" customFormat="1" ht="13.15">
      <c r="A2179" s="14" t="s">
        <v>2465</v>
      </c>
      <c r="B2179" s="14" t="s">
        <v>2466</v>
      </c>
      <c r="D2179" s="7" t="s">
        <v>736</v>
      </c>
      <c r="E2179" s="17"/>
      <c r="F2179" s="8"/>
      <c r="G2179" s="12">
        <f>SUM(G2181:G2184)</f>
        <v>1293.8900000000001</v>
      </c>
    </row>
    <row r="2181" spans="1:7">
      <c r="A2181" s="9" t="s">
        <v>2467</v>
      </c>
      <c r="B2181" s="9" t="s">
        <v>753</v>
      </c>
      <c r="C2181" t="s">
        <v>20</v>
      </c>
      <c r="D2181" t="s">
        <v>754</v>
      </c>
      <c r="E2181" s="18">
        <v>5</v>
      </c>
      <c r="F2181" s="2">
        <v>19.93</v>
      </c>
      <c r="G2181" s="13">
        <f>E2181*F2181</f>
        <v>99.65</v>
      </c>
    </row>
    <row r="2182" spans="1:7">
      <c r="A2182" s="9" t="s">
        <v>2468</v>
      </c>
      <c r="B2182" s="9" t="s">
        <v>985</v>
      </c>
      <c r="C2182" t="s">
        <v>20</v>
      </c>
      <c r="D2182" t="s">
        <v>986</v>
      </c>
      <c r="E2182" s="18">
        <v>17.600000000000001</v>
      </c>
      <c r="F2182" s="2">
        <v>47.24</v>
      </c>
      <c r="G2182" s="13">
        <f>E2182*F2182</f>
        <v>831.42</v>
      </c>
    </row>
    <row r="2183" spans="1:7">
      <c r="A2183" s="9" t="s">
        <v>2469</v>
      </c>
      <c r="B2183" s="9" t="s">
        <v>983</v>
      </c>
      <c r="C2183" t="s">
        <v>20</v>
      </c>
      <c r="D2183" t="s">
        <v>21</v>
      </c>
      <c r="E2183" s="18">
        <v>17.600000000000001</v>
      </c>
      <c r="F2183" s="2">
        <v>5.33</v>
      </c>
      <c r="G2183" s="13">
        <f>E2183*F2183</f>
        <v>93.81</v>
      </c>
    </row>
    <row r="2184" spans="1:7">
      <c r="A2184" s="9" t="s">
        <v>2470</v>
      </c>
      <c r="B2184" s="9" t="s">
        <v>1932</v>
      </c>
      <c r="C2184" t="s">
        <v>470</v>
      </c>
      <c r="D2184" t="s">
        <v>1933</v>
      </c>
      <c r="E2184" s="18">
        <v>9</v>
      </c>
      <c r="F2184" s="2">
        <v>29.89</v>
      </c>
      <c r="G2184" s="13">
        <f>E2184*F2184</f>
        <v>269.01</v>
      </c>
    </row>
    <row r="2186" spans="1:7" s="7" customFormat="1" ht="13.15">
      <c r="A2186" s="14" t="s">
        <v>2471</v>
      </c>
      <c r="B2186" s="14" t="s">
        <v>2472</v>
      </c>
      <c r="D2186" s="7" t="s">
        <v>795</v>
      </c>
      <c r="E2186" s="17"/>
      <c r="F2186" s="8"/>
      <c r="G2186" s="12">
        <f>SUM(G2188:G2192)</f>
        <v>6476.85</v>
      </c>
    </row>
    <row r="2188" spans="1:7">
      <c r="A2188" s="9" t="s">
        <v>2473</v>
      </c>
      <c r="B2188" s="9" t="s">
        <v>1029</v>
      </c>
      <c r="C2188" t="s">
        <v>24</v>
      </c>
      <c r="D2188" t="s">
        <v>1030</v>
      </c>
      <c r="E2188" s="18">
        <v>129.72</v>
      </c>
      <c r="F2188" s="2">
        <v>5.8</v>
      </c>
      <c r="G2188" s="13">
        <f>E2188*F2188</f>
        <v>752.38</v>
      </c>
    </row>
    <row r="2189" spans="1:7">
      <c r="A2189" s="9" t="s">
        <v>2474</v>
      </c>
      <c r="B2189" s="9" t="s">
        <v>800</v>
      </c>
      <c r="C2189" t="s">
        <v>696</v>
      </c>
      <c r="D2189" t="s">
        <v>801</v>
      </c>
      <c r="E2189" s="18">
        <v>3</v>
      </c>
      <c r="F2189" s="2">
        <v>1457.5</v>
      </c>
      <c r="G2189" s="13">
        <f>E2189*F2189</f>
        <v>4372.5</v>
      </c>
    </row>
    <row r="2190" spans="1:7">
      <c r="A2190" s="9" t="s">
        <v>2475</v>
      </c>
      <c r="B2190" s="9" t="s">
        <v>928</v>
      </c>
      <c r="C2190" t="s">
        <v>760</v>
      </c>
      <c r="D2190" t="s">
        <v>929</v>
      </c>
      <c r="E2190" s="18">
        <v>1</v>
      </c>
      <c r="F2190" s="2">
        <v>241.11</v>
      </c>
      <c r="G2190" s="13">
        <f>E2190*F2190</f>
        <v>241.11</v>
      </c>
    </row>
    <row r="2191" spans="1:7">
      <c r="A2191" s="9" t="s">
        <v>2476</v>
      </c>
      <c r="B2191" s="9" t="s">
        <v>2107</v>
      </c>
      <c r="C2191" t="s">
        <v>760</v>
      </c>
      <c r="D2191" t="s">
        <v>2108</v>
      </c>
      <c r="E2191" s="18">
        <v>1</v>
      </c>
      <c r="F2191" s="2">
        <v>341.51</v>
      </c>
      <c r="G2191" s="13">
        <f>E2191*F2191</f>
        <v>341.51</v>
      </c>
    </row>
    <row r="2192" spans="1:7">
      <c r="A2192" s="9" t="s">
        <v>2477</v>
      </c>
      <c r="B2192" s="9" t="s">
        <v>803</v>
      </c>
      <c r="C2192" t="s">
        <v>760</v>
      </c>
      <c r="D2192" t="s">
        <v>804</v>
      </c>
      <c r="E2192" s="18">
        <v>15</v>
      </c>
      <c r="F2192" s="2">
        <v>51.29</v>
      </c>
      <c r="G2192" s="13">
        <f>E2192*F2192</f>
        <v>769.35</v>
      </c>
    </row>
    <row r="2194" spans="1:7" s="7" customFormat="1" ht="13.15">
      <c r="A2194" s="14" t="s">
        <v>2478</v>
      </c>
      <c r="B2194" s="14" t="s">
        <v>2479</v>
      </c>
      <c r="D2194" s="7" t="s">
        <v>2480</v>
      </c>
      <c r="E2194" s="17"/>
      <c r="F2194" s="8"/>
      <c r="G2194" s="12">
        <f>G2196+G2201+G2209</f>
        <v>12051.65</v>
      </c>
    </row>
    <row r="2196" spans="1:7" s="7" customFormat="1" ht="13.15">
      <c r="A2196" s="14" t="s">
        <v>2481</v>
      </c>
      <c r="B2196" s="14" t="s">
        <v>2482</v>
      </c>
      <c r="D2196" s="7" t="s">
        <v>687</v>
      </c>
      <c r="E2196" s="17"/>
      <c r="F2196" s="8"/>
      <c r="G2196" s="12">
        <f>SUM(G2198:G2199)</f>
        <v>2842.25</v>
      </c>
    </row>
    <row r="2198" spans="1:7">
      <c r="A2198" s="9" t="s">
        <v>2483</v>
      </c>
      <c r="B2198" s="9" t="s">
        <v>689</v>
      </c>
      <c r="C2198" t="s">
        <v>24</v>
      </c>
      <c r="D2198" t="s">
        <v>690</v>
      </c>
      <c r="E2198" s="18">
        <v>250.1</v>
      </c>
      <c r="F2198" s="2">
        <v>10.47</v>
      </c>
      <c r="G2198" s="13">
        <f>E2198*F2198</f>
        <v>2618.5500000000002</v>
      </c>
    </row>
    <row r="2199" spans="1:7">
      <c r="A2199" s="9" t="s">
        <v>2484</v>
      </c>
      <c r="B2199" s="9" t="s">
        <v>692</v>
      </c>
      <c r="C2199" t="s">
        <v>24</v>
      </c>
      <c r="D2199" t="s">
        <v>693</v>
      </c>
      <c r="E2199" s="18">
        <v>5.01</v>
      </c>
      <c r="F2199" s="2">
        <v>44.65</v>
      </c>
      <c r="G2199" s="13">
        <f>E2199*F2199</f>
        <v>223.7</v>
      </c>
    </row>
    <row r="2201" spans="1:7" s="7" customFormat="1" ht="13.15">
      <c r="A2201" s="14" t="s">
        <v>2485</v>
      </c>
      <c r="B2201" s="14" t="s">
        <v>2486</v>
      </c>
      <c r="D2201" s="7" t="s">
        <v>703</v>
      </c>
      <c r="E2201" s="17"/>
      <c r="F2201" s="8"/>
      <c r="G2201" s="12">
        <f>SUM(G2203:G2207)</f>
        <v>4836.8999999999996</v>
      </c>
    </row>
    <row r="2203" spans="1:7">
      <c r="A2203" s="9" t="s">
        <v>2487</v>
      </c>
      <c r="B2203" s="9" t="s">
        <v>705</v>
      </c>
      <c r="C2203" t="s">
        <v>24</v>
      </c>
      <c r="D2203" t="s">
        <v>706</v>
      </c>
      <c r="E2203" s="18">
        <v>5.01</v>
      </c>
      <c r="F2203" s="2">
        <v>47.73</v>
      </c>
      <c r="G2203" s="13">
        <f>E2203*F2203</f>
        <v>239.13</v>
      </c>
    </row>
    <row r="2204" spans="1:7">
      <c r="A2204" s="9" t="s">
        <v>2488</v>
      </c>
      <c r="B2204" s="9" t="s">
        <v>708</v>
      </c>
      <c r="C2204" t="s">
        <v>24</v>
      </c>
      <c r="D2204" t="s">
        <v>709</v>
      </c>
      <c r="E2204" s="18">
        <v>5.01</v>
      </c>
      <c r="F2204" s="2">
        <v>43.15</v>
      </c>
      <c r="G2204" s="13">
        <f>E2204*F2204</f>
        <v>216.18</v>
      </c>
    </row>
    <row r="2205" spans="1:7">
      <c r="A2205" s="9" t="s">
        <v>2489</v>
      </c>
      <c r="B2205" s="9" t="s">
        <v>711</v>
      </c>
      <c r="C2205" t="s">
        <v>20</v>
      </c>
      <c r="D2205" t="s">
        <v>712</v>
      </c>
      <c r="E2205" s="18">
        <v>122</v>
      </c>
      <c r="F2205" s="2">
        <v>11.68</v>
      </c>
      <c r="G2205" s="13">
        <f>E2205*F2205</f>
        <v>1424.96</v>
      </c>
    </row>
    <row r="2206" spans="1:7">
      <c r="A2206" s="9" t="s">
        <v>2490</v>
      </c>
      <c r="B2206" s="9" t="s">
        <v>723</v>
      </c>
      <c r="C2206" t="s">
        <v>24</v>
      </c>
      <c r="D2206" t="s">
        <v>724</v>
      </c>
      <c r="E2206" s="18">
        <v>250.1</v>
      </c>
      <c r="F2206" s="2">
        <v>10.7</v>
      </c>
      <c r="G2206" s="13">
        <f>E2206*F2206</f>
        <v>2676.07</v>
      </c>
    </row>
    <row r="2207" spans="1:7">
      <c r="A2207" s="9" t="s">
        <v>2491</v>
      </c>
      <c r="B2207" s="9" t="s">
        <v>1874</v>
      </c>
      <c r="C2207" t="s">
        <v>20</v>
      </c>
      <c r="D2207" t="s">
        <v>1875</v>
      </c>
      <c r="E2207" s="18">
        <v>14</v>
      </c>
      <c r="F2207" s="2">
        <v>20.04</v>
      </c>
      <c r="G2207" s="13">
        <f>E2207*F2207</f>
        <v>280.56</v>
      </c>
    </row>
    <row r="2209" spans="1:7" s="7" customFormat="1" ht="13.15">
      <c r="A2209" s="14" t="s">
        <v>2492</v>
      </c>
      <c r="B2209" s="14" t="s">
        <v>2493</v>
      </c>
      <c r="D2209" s="7" t="s">
        <v>795</v>
      </c>
      <c r="E2209" s="17"/>
      <c r="F2209" s="8"/>
      <c r="G2209" s="12">
        <f>SUM(G2211:G2211)</f>
        <v>4372.5</v>
      </c>
    </row>
    <row r="2211" spans="1:7">
      <c r="A2211" s="9" t="s">
        <v>2494</v>
      </c>
      <c r="B2211" s="9" t="s">
        <v>800</v>
      </c>
      <c r="C2211" t="s">
        <v>696</v>
      </c>
      <c r="D2211" t="s">
        <v>801</v>
      </c>
      <c r="E2211" s="18">
        <v>3</v>
      </c>
      <c r="F2211" s="2">
        <v>1457.5</v>
      </c>
      <c r="G2211" s="13">
        <f>E2211*F2211</f>
        <v>4372.5</v>
      </c>
    </row>
    <row r="2213" spans="1:7" s="7" customFormat="1" ht="13.15">
      <c r="A2213" s="14" t="s">
        <v>2495</v>
      </c>
      <c r="B2213" s="14" t="s">
        <v>2496</v>
      </c>
      <c r="D2213" s="7" t="s">
        <v>2497</v>
      </c>
      <c r="E2213" s="17"/>
      <c r="F2213" s="8"/>
      <c r="G2213" s="12">
        <f>G2215+G2220+G2229+G2233+G2240</f>
        <v>28868.47</v>
      </c>
    </row>
    <row r="2215" spans="1:7" s="7" customFormat="1" ht="13.15">
      <c r="A2215" s="14" t="s">
        <v>2498</v>
      </c>
      <c r="B2215" s="14" t="s">
        <v>2499</v>
      </c>
      <c r="D2215" s="7" t="s">
        <v>687</v>
      </c>
      <c r="E2215" s="17"/>
      <c r="F2215" s="8"/>
      <c r="G2215" s="12">
        <f>SUM(G2217:G2218)</f>
        <v>5903.94</v>
      </c>
    </row>
    <row r="2217" spans="1:7">
      <c r="A2217" s="9" t="s">
        <v>2500</v>
      </c>
      <c r="B2217" s="9" t="s">
        <v>689</v>
      </c>
      <c r="C2217" t="s">
        <v>24</v>
      </c>
      <c r="D2217" t="s">
        <v>690</v>
      </c>
      <c r="E2217" s="18">
        <v>519.54</v>
      </c>
      <c r="F2217" s="2">
        <v>10.47</v>
      </c>
      <c r="G2217" s="13">
        <f>E2217*F2217</f>
        <v>5439.58</v>
      </c>
    </row>
    <row r="2218" spans="1:7">
      <c r="A2218" s="9" t="s">
        <v>2501</v>
      </c>
      <c r="B2218" s="9" t="s">
        <v>692</v>
      </c>
      <c r="C2218" t="s">
        <v>24</v>
      </c>
      <c r="D2218" t="s">
        <v>693</v>
      </c>
      <c r="E2218" s="18">
        <v>10.4</v>
      </c>
      <c r="F2218" s="2">
        <v>44.65</v>
      </c>
      <c r="G2218" s="13">
        <f>E2218*F2218</f>
        <v>464.36</v>
      </c>
    </row>
    <row r="2220" spans="1:7" s="7" customFormat="1" ht="13.15">
      <c r="A2220" s="14" t="s">
        <v>2502</v>
      </c>
      <c r="B2220" s="14" t="s">
        <v>2503</v>
      </c>
      <c r="D2220" s="7" t="s">
        <v>703</v>
      </c>
      <c r="E2220" s="17"/>
      <c r="F2220" s="8"/>
      <c r="G2220" s="12">
        <f>SUM(G2222:G2227)</f>
        <v>7466.41</v>
      </c>
    </row>
    <row r="2222" spans="1:7">
      <c r="A2222" s="9" t="s">
        <v>2504</v>
      </c>
      <c r="B2222" s="9" t="s">
        <v>705</v>
      </c>
      <c r="C2222" t="s">
        <v>24</v>
      </c>
      <c r="D2222" t="s">
        <v>706</v>
      </c>
      <c r="E2222" s="18">
        <v>10.4</v>
      </c>
      <c r="F2222" s="2">
        <v>47.73</v>
      </c>
      <c r="G2222" s="13">
        <f t="shared" ref="G2222:G2227" si="91">E2222*F2222</f>
        <v>496.39</v>
      </c>
    </row>
    <row r="2223" spans="1:7">
      <c r="A2223" s="9" t="s">
        <v>2505</v>
      </c>
      <c r="B2223" s="9" t="s">
        <v>708</v>
      </c>
      <c r="C2223" t="s">
        <v>24</v>
      </c>
      <c r="D2223" t="s">
        <v>709</v>
      </c>
      <c r="E2223" s="18">
        <v>10.4</v>
      </c>
      <c r="F2223" s="2">
        <v>43.15</v>
      </c>
      <c r="G2223" s="13">
        <f t="shared" si="91"/>
        <v>448.76</v>
      </c>
    </row>
    <row r="2224" spans="1:7">
      <c r="A2224" s="9" t="s">
        <v>2506</v>
      </c>
      <c r="B2224" s="9" t="s">
        <v>1911</v>
      </c>
      <c r="C2224" t="s">
        <v>20</v>
      </c>
      <c r="D2224" t="s">
        <v>1912</v>
      </c>
      <c r="E2224" s="18">
        <v>5.7</v>
      </c>
      <c r="F2224" s="2">
        <v>13.27</v>
      </c>
      <c r="G2224" s="13">
        <f t="shared" si="91"/>
        <v>75.64</v>
      </c>
    </row>
    <row r="2225" spans="1:7">
      <c r="A2225" s="9" t="s">
        <v>2507</v>
      </c>
      <c r="B2225" s="9" t="s">
        <v>711</v>
      </c>
      <c r="C2225" t="s">
        <v>20</v>
      </c>
      <c r="D2225" t="s">
        <v>712</v>
      </c>
      <c r="E2225" s="18">
        <v>48.45</v>
      </c>
      <c r="F2225" s="2">
        <v>11.68</v>
      </c>
      <c r="G2225" s="13">
        <f t="shared" si="91"/>
        <v>565.9</v>
      </c>
    </row>
    <row r="2226" spans="1:7">
      <c r="A2226" s="9" t="s">
        <v>2508</v>
      </c>
      <c r="B2226" s="9" t="s">
        <v>723</v>
      </c>
      <c r="C2226" t="s">
        <v>24</v>
      </c>
      <c r="D2226" t="s">
        <v>724</v>
      </c>
      <c r="E2226" s="18">
        <v>519.54</v>
      </c>
      <c r="F2226" s="2">
        <v>10.7</v>
      </c>
      <c r="G2226" s="13">
        <f t="shared" si="91"/>
        <v>5559.08</v>
      </c>
    </row>
    <row r="2227" spans="1:7">
      <c r="A2227" s="9" t="s">
        <v>2509</v>
      </c>
      <c r="B2227" s="9" t="s">
        <v>1874</v>
      </c>
      <c r="C2227" t="s">
        <v>20</v>
      </c>
      <c r="D2227" t="s">
        <v>1875</v>
      </c>
      <c r="E2227" s="18">
        <v>16</v>
      </c>
      <c r="F2227" s="2">
        <v>20.04</v>
      </c>
      <c r="G2227" s="13">
        <f t="shared" si="91"/>
        <v>320.64</v>
      </c>
    </row>
    <row r="2229" spans="1:7" s="7" customFormat="1" ht="13.15">
      <c r="A2229" s="14" t="s">
        <v>2510</v>
      </c>
      <c r="B2229" s="14" t="s">
        <v>2511</v>
      </c>
      <c r="D2229" s="7" t="s">
        <v>727</v>
      </c>
      <c r="E2229" s="17"/>
      <c r="F2229" s="8"/>
      <c r="G2229" s="12">
        <f>SUM(G2231:G2231)</f>
        <v>3409.31</v>
      </c>
    </row>
    <row r="2231" spans="1:7">
      <c r="A2231" s="9" t="s">
        <v>2512</v>
      </c>
      <c r="B2231" s="9" t="s">
        <v>1842</v>
      </c>
      <c r="C2231" t="s">
        <v>20</v>
      </c>
      <c r="D2231" t="s">
        <v>1843</v>
      </c>
      <c r="E2231" s="18">
        <v>67.819999999999993</v>
      </c>
      <c r="F2231" s="2">
        <v>50.27</v>
      </c>
      <c r="G2231" s="13">
        <f>E2231*F2231</f>
        <v>3409.31</v>
      </c>
    </row>
    <row r="2233" spans="1:7" s="7" customFormat="1" ht="13.15">
      <c r="A2233" s="14" t="s">
        <v>2513</v>
      </c>
      <c r="B2233" s="14" t="s">
        <v>2514</v>
      </c>
      <c r="D2233" s="7" t="s">
        <v>736</v>
      </c>
      <c r="E2233" s="17"/>
      <c r="F2233" s="8"/>
      <c r="G2233" s="12">
        <f>SUM(G2235:G2238)</f>
        <v>5818.74</v>
      </c>
    </row>
    <row r="2235" spans="1:7">
      <c r="A2235" s="9" t="s">
        <v>2515</v>
      </c>
      <c r="B2235" s="9" t="s">
        <v>753</v>
      </c>
      <c r="C2235" t="s">
        <v>20</v>
      </c>
      <c r="D2235" t="s">
        <v>754</v>
      </c>
      <c r="E2235" s="18">
        <v>5</v>
      </c>
      <c r="F2235" s="2">
        <v>19.93</v>
      </c>
      <c r="G2235" s="13">
        <f>E2235*F2235</f>
        <v>99.65</v>
      </c>
    </row>
    <row r="2236" spans="1:7">
      <c r="A2236" s="9" t="s">
        <v>2516</v>
      </c>
      <c r="B2236" s="9" t="s">
        <v>48</v>
      </c>
      <c r="C2236" t="s">
        <v>20</v>
      </c>
      <c r="D2236" t="s">
        <v>49</v>
      </c>
      <c r="E2236" s="18">
        <v>88.46</v>
      </c>
      <c r="F2236" s="2">
        <v>49.4</v>
      </c>
      <c r="G2236" s="13">
        <f>E2236*F2236</f>
        <v>4369.92</v>
      </c>
    </row>
    <row r="2237" spans="1:7">
      <c r="A2237" s="9" t="s">
        <v>2517</v>
      </c>
      <c r="B2237" s="9" t="s">
        <v>985</v>
      </c>
      <c r="C2237" t="s">
        <v>20</v>
      </c>
      <c r="D2237" t="s">
        <v>986</v>
      </c>
      <c r="E2237" s="18">
        <v>21.6</v>
      </c>
      <c r="F2237" s="2">
        <v>47.24</v>
      </c>
      <c r="G2237" s="13">
        <f>E2237*F2237</f>
        <v>1020.38</v>
      </c>
    </row>
    <row r="2238" spans="1:7">
      <c r="A2238" s="9" t="s">
        <v>2518</v>
      </c>
      <c r="B2238" s="9" t="s">
        <v>1932</v>
      </c>
      <c r="C2238" t="s">
        <v>470</v>
      </c>
      <c r="D2238" t="s">
        <v>1933</v>
      </c>
      <c r="E2238" s="18">
        <v>11</v>
      </c>
      <c r="F2238" s="2">
        <v>29.89</v>
      </c>
      <c r="G2238" s="13">
        <f>E2238*F2238</f>
        <v>328.79</v>
      </c>
    </row>
    <row r="2240" spans="1:7" s="7" customFormat="1" ht="13.15">
      <c r="A2240" s="14" t="s">
        <v>2519</v>
      </c>
      <c r="B2240" s="14" t="s">
        <v>2520</v>
      </c>
      <c r="D2240" s="7" t="s">
        <v>795</v>
      </c>
      <c r="E2240" s="17"/>
      <c r="F2240" s="8"/>
      <c r="G2240" s="12">
        <f>SUM(G2242:G2245)</f>
        <v>6270.07</v>
      </c>
    </row>
    <row r="2242" spans="1:7">
      <c r="A2242" s="9" t="s">
        <v>2521</v>
      </c>
      <c r="B2242" s="9" t="s">
        <v>1029</v>
      </c>
      <c r="C2242" t="s">
        <v>24</v>
      </c>
      <c r="D2242" t="s">
        <v>1030</v>
      </c>
      <c r="E2242" s="18">
        <v>135.63999999999999</v>
      </c>
      <c r="F2242" s="2">
        <v>5.8</v>
      </c>
      <c r="G2242" s="13">
        <f>E2242*F2242</f>
        <v>786.71</v>
      </c>
    </row>
    <row r="2243" spans="1:7">
      <c r="A2243" s="9" t="s">
        <v>2522</v>
      </c>
      <c r="B2243" s="9" t="s">
        <v>800</v>
      </c>
      <c r="C2243" t="s">
        <v>696</v>
      </c>
      <c r="D2243" t="s">
        <v>801</v>
      </c>
      <c r="E2243" s="18">
        <v>3</v>
      </c>
      <c r="F2243" s="2">
        <v>1457.5</v>
      </c>
      <c r="G2243" s="13">
        <f>E2243*F2243</f>
        <v>4372.5</v>
      </c>
    </row>
    <row r="2244" spans="1:7">
      <c r="A2244" s="9" t="s">
        <v>2523</v>
      </c>
      <c r="B2244" s="9" t="s">
        <v>2107</v>
      </c>
      <c r="C2244" t="s">
        <v>760</v>
      </c>
      <c r="D2244" t="s">
        <v>2108</v>
      </c>
      <c r="E2244" s="18">
        <v>1</v>
      </c>
      <c r="F2244" s="2">
        <v>341.51</v>
      </c>
      <c r="G2244" s="13">
        <f>E2244*F2244</f>
        <v>341.51</v>
      </c>
    </row>
    <row r="2245" spans="1:7">
      <c r="A2245" s="9" t="s">
        <v>2524</v>
      </c>
      <c r="B2245" s="9" t="s">
        <v>803</v>
      </c>
      <c r="C2245" t="s">
        <v>760</v>
      </c>
      <c r="D2245" t="s">
        <v>804</v>
      </c>
      <c r="E2245" s="18">
        <v>15</v>
      </c>
      <c r="F2245" s="2">
        <v>51.29</v>
      </c>
      <c r="G2245" s="13">
        <f>E2245*F2245</f>
        <v>769.35</v>
      </c>
    </row>
    <row r="2247" spans="1:7" s="7" customFormat="1" ht="13.15">
      <c r="A2247" s="14" t="s">
        <v>2525</v>
      </c>
      <c r="B2247" s="14" t="s">
        <v>2526</v>
      </c>
      <c r="D2247" s="7" t="s">
        <v>2527</v>
      </c>
      <c r="E2247" s="17"/>
      <c r="F2247" s="8"/>
      <c r="G2247" s="12">
        <f>G2249+G2254+G2263+G2267+G2274</f>
        <v>30524.49</v>
      </c>
    </row>
    <row r="2249" spans="1:7" s="7" customFormat="1" ht="13.15">
      <c r="A2249" s="14" t="s">
        <v>2528</v>
      </c>
      <c r="B2249" s="14" t="s">
        <v>2529</v>
      </c>
      <c r="D2249" s="7" t="s">
        <v>687</v>
      </c>
      <c r="E2249" s="17"/>
      <c r="F2249" s="8"/>
      <c r="G2249" s="12">
        <f>SUM(G2251:G2252)</f>
        <v>6708.28</v>
      </c>
    </row>
    <row r="2251" spans="1:7">
      <c r="A2251" s="9" t="s">
        <v>2530</v>
      </c>
      <c r="B2251" s="9" t="s">
        <v>689</v>
      </c>
      <c r="C2251" t="s">
        <v>24</v>
      </c>
      <c r="D2251" t="s">
        <v>690</v>
      </c>
      <c r="E2251" s="18">
        <v>590.35</v>
      </c>
      <c r="F2251" s="2">
        <v>10.47</v>
      </c>
      <c r="G2251" s="13">
        <f>E2251*F2251</f>
        <v>6180.96</v>
      </c>
    </row>
    <row r="2252" spans="1:7">
      <c r="A2252" s="9" t="s">
        <v>2531</v>
      </c>
      <c r="B2252" s="9" t="s">
        <v>692</v>
      </c>
      <c r="C2252" t="s">
        <v>24</v>
      </c>
      <c r="D2252" t="s">
        <v>693</v>
      </c>
      <c r="E2252" s="18">
        <v>11.81</v>
      </c>
      <c r="F2252" s="2">
        <v>44.65</v>
      </c>
      <c r="G2252" s="13">
        <f>E2252*F2252</f>
        <v>527.32000000000005</v>
      </c>
    </row>
    <row r="2254" spans="1:7" s="7" customFormat="1" ht="13.15">
      <c r="A2254" s="14" t="s">
        <v>2532</v>
      </c>
      <c r="B2254" s="14" t="s">
        <v>2533</v>
      </c>
      <c r="D2254" s="7" t="s">
        <v>703</v>
      </c>
      <c r="E2254" s="17"/>
      <c r="F2254" s="8"/>
      <c r="G2254" s="12">
        <f>SUM(G2256:G2261)</f>
        <v>9398.19</v>
      </c>
    </row>
    <row r="2256" spans="1:7">
      <c r="A2256" s="9" t="s">
        <v>2534</v>
      </c>
      <c r="B2256" s="9" t="s">
        <v>705</v>
      </c>
      <c r="C2256" t="s">
        <v>24</v>
      </c>
      <c r="D2256" t="s">
        <v>706</v>
      </c>
      <c r="E2256" s="18">
        <v>11.81</v>
      </c>
      <c r="F2256" s="2">
        <v>47.73</v>
      </c>
      <c r="G2256" s="13">
        <f t="shared" ref="G2256:G2261" si="92">E2256*F2256</f>
        <v>563.69000000000005</v>
      </c>
    </row>
    <row r="2257" spans="1:7">
      <c r="A2257" s="9" t="s">
        <v>2535</v>
      </c>
      <c r="B2257" s="9" t="s">
        <v>708</v>
      </c>
      <c r="C2257" t="s">
        <v>24</v>
      </c>
      <c r="D2257" t="s">
        <v>709</v>
      </c>
      <c r="E2257" s="18">
        <v>11.81</v>
      </c>
      <c r="F2257" s="2">
        <v>43.15</v>
      </c>
      <c r="G2257" s="13">
        <f t="shared" si="92"/>
        <v>509.6</v>
      </c>
    </row>
    <row r="2258" spans="1:7">
      <c r="A2258" s="9" t="s">
        <v>2536</v>
      </c>
      <c r="B2258" s="9" t="s">
        <v>1911</v>
      </c>
      <c r="C2258" t="s">
        <v>20</v>
      </c>
      <c r="D2258" t="s">
        <v>1912</v>
      </c>
      <c r="E2258" s="18">
        <v>11.6</v>
      </c>
      <c r="F2258" s="2">
        <v>13.27</v>
      </c>
      <c r="G2258" s="13">
        <f t="shared" si="92"/>
        <v>153.93</v>
      </c>
    </row>
    <row r="2259" spans="1:7">
      <c r="A2259" s="9" t="s">
        <v>2537</v>
      </c>
      <c r="B2259" s="9" t="s">
        <v>711</v>
      </c>
      <c r="C2259" t="s">
        <v>20</v>
      </c>
      <c r="D2259" t="s">
        <v>712</v>
      </c>
      <c r="E2259" s="18">
        <v>131.30000000000001</v>
      </c>
      <c r="F2259" s="2">
        <v>11.68</v>
      </c>
      <c r="G2259" s="13">
        <f t="shared" si="92"/>
        <v>1533.58</v>
      </c>
    </row>
    <row r="2260" spans="1:7">
      <c r="A2260" s="9" t="s">
        <v>2538</v>
      </c>
      <c r="B2260" s="9" t="s">
        <v>723</v>
      </c>
      <c r="C2260" t="s">
        <v>24</v>
      </c>
      <c r="D2260" t="s">
        <v>724</v>
      </c>
      <c r="E2260" s="18">
        <v>590.35</v>
      </c>
      <c r="F2260" s="2">
        <v>10.7</v>
      </c>
      <c r="G2260" s="13">
        <f t="shared" si="92"/>
        <v>6316.75</v>
      </c>
    </row>
    <row r="2261" spans="1:7">
      <c r="A2261" s="9" t="s">
        <v>2539</v>
      </c>
      <c r="B2261" s="9" t="s">
        <v>1874</v>
      </c>
      <c r="C2261" t="s">
        <v>20</v>
      </c>
      <c r="D2261" t="s">
        <v>1875</v>
      </c>
      <c r="E2261" s="18">
        <v>16</v>
      </c>
      <c r="F2261" s="2">
        <v>20.04</v>
      </c>
      <c r="G2261" s="13">
        <f t="shared" si="92"/>
        <v>320.64</v>
      </c>
    </row>
    <row r="2263" spans="1:7" s="7" customFormat="1" ht="13.15">
      <c r="A2263" s="14" t="s">
        <v>2540</v>
      </c>
      <c r="B2263" s="14" t="s">
        <v>2541</v>
      </c>
      <c r="D2263" s="7" t="s">
        <v>727</v>
      </c>
      <c r="E2263" s="17"/>
      <c r="F2263" s="8"/>
      <c r="G2263" s="12">
        <f>SUM(G2265:G2265)</f>
        <v>2850.81</v>
      </c>
    </row>
    <row r="2265" spans="1:7">
      <c r="A2265" s="9" t="s">
        <v>2542</v>
      </c>
      <c r="B2265" s="9" t="s">
        <v>1842</v>
      </c>
      <c r="C2265" t="s">
        <v>20</v>
      </c>
      <c r="D2265" t="s">
        <v>1843</v>
      </c>
      <c r="E2265" s="18">
        <v>56.71</v>
      </c>
      <c r="F2265" s="2">
        <v>50.27</v>
      </c>
      <c r="G2265" s="13">
        <f>E2265*F2265</f>
        <v>2850.81</v>
      </c>
    </row>
    <row r="2267" spans="1:7" s="7" customFormat="1" ht="13.15">
      <c r="A2267" s="14" t="s">
        <v>2543</v>
      </c>
      <c r="B2267" s="14" t="s">
        <v>2544</v>
      </c>
      <c r="D2267" s="7" t="s">
        <v>736</v>
      </c>
      <c r="E2267" s="17"/>
      <c r="F2267" s="8"/>
      <c r="G2267" s="12">
        <f>SUM(G2269:G2272)</f>
        <v>5426.01</v>
      </c>
    </row>
    <row r="2269" spans="1:7">
      <c r="A2269" s="9" t="s">
        <v>2545</v>
      </c>
      <c r="B2269" s="9" t="s">
        <v>753</v>
      </c>
      <c r="C2269" t="s">
        <v>20</v>
      </c>
      <c r="D2269" t="s">
        <v>754</v>
      </c>
      <c r="E2269" s="18">
        <v>5</v>
      </c>
      <c r="F2269" s="2">
        <v>19.93</v>
      </c>
      <c r="G2269" s="13">
        <f>E2269*F2269</f>
        <v>99.65</v>
      </c>
    </row>
    <row r="2270" spans="1:7">
      <c r="A2270" s="9" t="s">
        <v>2546</v>
      </c>
      <c r="B2270" s="9" t="s">
        <v>48</v>
      </c>
      <c r="C2270" t="s">
        <v>20</v>
      </c>
      <c r="D2270" t="s">
        <v>49</v>
      </c>
      <c r="E2270" s="18">
        <v>80.510000000000005</v>
      </c>
      <c r="F2270" s="2">
        <v>49.4</v>
      </c>
      <c r="G2270" s="13">
        <f>E2270*F2270</f>
        <v>3977.19</v>
      </c>
    </row>
    <row r="2271" spans="1:7">
      <c r="A2271" s="9" t="s">
        <v>2547</v>
      </c>
      <c r="B2271" s="9" t="s">
        <v>985</v>
      </c>
      <c r="C2271" t="s">
        <v>20</v>
      </c>
      <c r="D2271" t="s">
        <v>986</v>
      </c>
      <c r="E2271" s="18">
        <v>21.6</v>
      </c>
      <c r="F2271" s="2">
        <v>47.24</v>
      </c>
      <c r="G2271" s="13">
        <f>E2271*F2271</f>
        <v>1020.38</v>
      </c>
    </row>
    <row r="2272" spans="1:7">
      <c r="A2272" s="9" t="s">
        <v>2548</v>
      </c>
      <c r="B2272" s="9" t="s">
        <v>1932</v>
      </c>
      <c r="C2272" t="s">
        <v>470</v>
      </c>
      <c r="D2272" t="s">
        <v>1933</v>
      </c>
      <c r="E2272" s="18">
        <v>11</v>
      </c>
      <c r="F2272" s="2">
        <v>29.89</v>
      </c>
      <c r="G2272" s="13">
        <f>E2272*F2272</f>
        <v>328.79</v>
      </c>
    </row>
    <row r="2274" spans="1:7" s="7" customFormat="1" ht="13.15">
      <c r="A2274" s="14" t="s">
        <v>2549</v>
      </c>
      <c r="B2274" s="14" t="s">
        <v>2550</v>
      </c>
      <c r="D2274" s="7" t="s">
        <v>795</v>
      </c>
      <c r="E2274" s="17"/>
      <c r="F2274" s="8"/>
      <c r="G2274" s="12">
        <f>SUM(G2276:G2279)</f>
        <v>6141.2</v>
      </c>
    </row>
    <row r="2276" spans="1:7">
      <c r="A2276" s="9" t="s">
        <v>2551</v>
      </c>
      <c r="B2276" s="9" t="s">
        <v>1029</v>
      </c>
      <c r="C2276" t="s">
        <v>24</v>
      </c>
      <c r="D2276" t="s">
        <v>1030</v>
      </c>
      <c r="E2276" s="18">
        <v>113.42</v>
      </c>
      <c r="F2276" s="2">
        <v>5.8</v>
      </c>
      <c r="G2276" s="13">
        <f>E2276*F2276</f>
        <v>657.84</v>
      </c>
    </row>
    <row r="2277" spans="1:7">
      <c r="A2277" s="9" t="s">
        <v>2552</v>
      </c>
      <c r="B2277" s="9" t="s">
        <v>800</v>
      </c>
      <c r="C2277" t="s">
        <v>696</v>
      </c>
      <c r="D2277" t="s">
        <v>801</v>
      </c>
      <c r="E2277" s="18">
        <v>3</v>
      </c>
      <c r="F2277" s="2">
        <v>1457.5</v>
      </c>
      <c r="G2277" s="13">
        <f>E2277*F2277</f>
        <v>4372.5</v>
      </c>
    </row>
    <row r="2278" spans="1:7">
      <c r="A2278" s="9" t="s">
        <v>2553</v>
      </c>
      <c r="B2278" s="9" t="s">
        <v>2107</v>
      </c>
      <c r="C2278" t="s">
        <v>760</v>
      </c>
      <c r="D2278" t="s">
        <v>2108</v>
      </c>
      <c r="E2278" s="18">
        <v>1</v>
      </c>
      <c r="F2278" s="2">
        <v>341.51</v>
      </c>
      <c r="G2278" s="13">
        <f>E2278*F2278</f>
        <v>341.51</v>
      </c>
    </row>
    <row r="2279" spans="1:7">
      <c r="A2279" s="9" t="s">
        <v>2554</v>
      </c>
      <c r="B2279" s="9" t="s">
        <v>803</v>
      </c>
      <c r="C2279" t="s">
        <v>760</v>
      </c>
      <c r="D2279" t="s">
        <v>804</v>
      </c>
      <c r="E2279" s="18">
        <v>15</v>
      </c>
      <c r="F2279" s="2">
        <v>51.29</v>
      </c>
      <c r="G2279" s="13">
        <f>E2279*F2279</f>
        <v>769.35</v>
      </c>
    </row>
    <row r="2281" spans="1:7" s="7" customFormat="1" ht="13.15">
      <c r="A2281" s="14" t="s">
        <v>2555</v>
      </c>
      <c r="B2281" s="14" t="s">
        <v>2556</v>
      </c>
      <c r="D2281" s="7" t="s">
        <v>2557</v>
      </c>
      <c r="E2281" s="17"/>
      <c r="F2281" s="8"/>
      <c r="G2281" s="12">
        <f>G2283+G2288+G2297+G2301+G2310</f>
        <v>23195.46</v>
      </c>
    </row>
    <row r="2283" spans="1:7" s="7" customFormat="1" ht="13.15">
      <c r="A2283" s="14" t="s">
        <v>2558</v>
      </c>
      <c r="B2283" s="14" t="s">
        <v>2559</v>
      </c>
      <c r="D2283" s="7" t="s">
        <v>687</v>
      </c>
      <c r="E2283" s="17"/>
      <c r="F2283" s="8"/>
      <c r="G2283" s="12">
        <f>SUM(G2285:G2286)</f>
        <v>4012.29</v>
      </c>
    </row>
    <row r="2285" spans="1:7">
      <c r="A2285" s="9" t="s">
        <v>2560</v>
      </c>
      <c r="B2285" s="9" t="s">
        <v>689</v>
      </c>
      <c r="C2285" t="s">
        <v>24</v>
      </c>
      <c r="D2285" t="s">
        <v>690</v>
      </c>
      <c r="E2285" s="18">
        <v>353.11</v>
      </c>
      <c r="F2285" s="2">
        <v>10.47</v>
      </c>
      <c r="G2285" s="13">
        <f>E2285*F2285</f>
        <v>3697.06</v>
      </c>
    </row>
    <row r="2286" spans="1:7">
      <c r="A2286" s="9" t="s">
        <v>2561</v>
      </c>
      <c r="B2286" s="9" t="s">
        <v>692</v>
      </c>
      <c r="C2286" t="s">
        <v>24</v>
      </c>
      <c r="D2286" t="s">
        <v>693</v>
      </c>
      <c r="E2286" s="18">
        <v>7.06</v>
      </c>
      <c r="F2286" s="2">
        <v>44.65</v>
      </c>
      <c r="G2286" s="13">
        <f>E2286*F2286</f>
        <v>315.23</v>
      </c>
    </row>
    <row r="2288" spans="1:7" s="7" customFormat="1" ht="13.15">
      <c r="A2288" s="14" t="s">
        <v>2562</v>
      </c>
      <c r="B2288" s="14" t="s">
        <v>2563</v>
      </c>
      <c r="D2288" s="7" t="s">
        <v>703</v>
      </c>
      <c r="E2288" s="17"/>
      <c r="F2288" s="8"/>
      <c r="G2288" s="12">
        <f>SUM(G2290:G2295)</f>
        <v>4879.55</v>
      </c>
    </row>
    <row r="2290" spans="1:7">
      <c r="A2290" s="9" t="s">
        <v>2564</v>
      </c>
      <c r="B2290" s="9" t="s">
        <v>705</v>
      </c>
      <c r="C2290" t="s">
        <v>24</v>
      </c>
      <c r="D2290" t="s">
        <v>706</v>
      </c>
      <c r="E2290" s="18">
        <v>7.06</v>
      </c>
      <c r="F2290" s="2">
        <v>47.73</v>
      </c>
      <c r="G2290" s="13">
        <f t="shared" ref="G2290:G2295" si="93">E2290*F2290</f>
        <v>336.97</v>
      </c>
    </row>
    <row r="2291" spans="1:7">
      <c r="A2291" s="9" t="s">
        <v>2565</v>
      </c>
      <c r="B2291" s="9" t="s">
        <v>708</v>
      </c>
      <c r="C2291" t="s">
        <v>24</v>
      </c>
      <c r="D2291" t="s">
        <v>709</v>
      </c>
      <c r="E2291" s="18">
        <v>7.06</v>
      </c>
      <c r="F2291" s="2">
        <v>43.15</v>
      </c>
      <c r="G2291" s="13">
        <f t="shared" si="93"/>
        <v>304.64</v>
      </c>
    </row>
    <row r="2292" spans="1:7">
      <c r="A2292" s="9" t="s">
        <v>2566</v>
      </c>
      <c r="B2292" s="9" t="s">
        <v>1911</v>
      </c>
      <c r="C2292" t="s">
        <v>20</v>
      </c>
      <c r="D2292" t="s">
        <v>1912</v>
      </c>
      <c r="E2292" s="18">
        <v>4</v>
      </c>
      <c r="F2292" s="2">
        <v>13.27</v>
      </c>
      <c r="G2292" s="13">
        <f t="shared" si="93"/>
        <v>53.08</v>
      </c>
    </row>
    <row r="2293" spans="1:7">
      <c r="A2293" s="9" t="s">
        <v>2567</v>
      </c>
      <c r="B2293" s="9" t="s">
        <v>711</v>
      </c>
      <c r="C2293" t="s">
        <v>20</v>
      </c>
      <c r="D2293" t="s">
        <v>712</v>
      </c>
      <c r="E2293" s="18">
        <v>14.05</v>
      </c>
      <c r="F2293" s="2">
        <v>11.68</v>
      </c>
      <c r="G2293" s="13">
        <f t="shared" si="93"/>
        <v>164.1</v>
      </c>
    </row>
    <row r="2294" spans="1:7">
      <c r="A2294" s="9" t="s">
        <v>2568</v>
      </c>
      <c r="B2294" s="9" t="s">
        <v>723</v>
      </c>
      <c r="C2294" t="s">
        <v>24</v>
      </c>
      <c r="D2294" t="s">
        <v>724</v>
      </c>
      <c r="E2294" s="18">
        <v>353.11</v>
      </c>
      <c r="F2294" s="2">
        <v>10.7</v>
      </c>
      <c r="G2294" s="13">
        <f t="shared" si="93"/>
        <v>3778.28</v>
      </c>
    </row>
    <row r="2295" spans="1:7">
      <c r="A2295" s="9" t="s">
        <v>2569</v>
      </c>
      <c r="B2295" s="9" t="s">
        <v>1874</v>
      </c>
      <c r="C2295" t="s">
        <v>20</v>
      </c>
      <c r="D2295" t="s">
        <v>1875</v>
      </c>
      <c r="E2295" s="18">
        <v>12.1</v>
      </c>
      <c r="F2295" s="2">
        <v>20.04</v>
      </c>
      <c r="G2295" s="13">
        <f t="shared" si="93"/>
        <v>242.48</v>
      </c>
    </row>
    <row r="2297" spans="1:7" s="7" customFormat="1" ht="13.15">
      <c r="A2297" s="14" t="s">
        <v>2570</v>
      </c>
      <c r="B2297" s="14" t="s">
        <v>2571</v>
      </c>
      <c r="D2297" s="7" t="s">
        <v>727</v>
      </c>
      <c r="E2297" s="17"/>
      <c r="F2297" s="8"/>
      <c r="G2297" s="12">
        <f>SUM(G2299:G2299)</f>
        <v>2733.18</v>
      </c>
    </row>
    <row r="2299" spans="1:7">
      <c r="A2299" s="9" t="s">
        <v>2572</v>
      </c>
      <c r="B2299" s="9" t="s">
        <v>1842</v>
      </c>
      <c r="C2299" t="s">
        <v>20</v>
      </c>
      <c r="D2299" t="s">
        <v>1843</v>
      </c>
      <c r="E2299" s="18">
        <v>54.37</v>
      </c>
      <c r="F2299" s="2">
        <v>50.27</v>
      </c>
      <c r="G2299" s="13">
        <f>E2299*F2299</f>
        <v>2733.18</v>
      </c>
    </row>
    <row r="2301" spans="1:7" s="7" customFormat="1" ht="13.15">
      <c r="A2301" s="14" t="s">
        <v>2573</v>
      </c>
      <c r="B2301" s="14" t="s">
        <v>2574</v>
      </c>
      <c r="D2301" s="7" t="s">
        <v>736</v>
      </c>
      <c r="E2301" s="17"/>
      <c r="F2301" s="8"/>
      <c r="G2301" s="12">
        <f>SUM(G2303:G2308)</f>
        <v>5456.39</v>
      </c>
    </row>
    <row r="2303" spans="1:7">
      <c r="A2303" s="9" t="s">
        <v>2575</v>
      </c>
      <c r="B2303" s="9" t="s">
        <v>753</v>
      </c>
      <c r="C2303" t="s">
        <v>20</v>
      </c>
      <c r="D2303" t="s">
        <v>754</v>
      </c>
      <c r="E2303" s="18">
        <v>5</v>
      </c>
      <c r="F2303" s="2">
        <v>19.93</v>
      </c>
      <c r="G2303" s="13">
        <f t="shared" ref="G2303:G2308" si="94">E2303*F2303</f>
        <v>99.65</v>
      </c>
    </row>
    <row r="2304" spans="1:7">
      <c r="A2304" s="9" t="s">
        <v>2576</v>
      </c>
      <c r="B2304" s="9" t="s">
        <v>48</v>
      </c>
      <c r="C2304" t="s">
        <v>20</v>
      </c>
      <c r="D2304" t="s">
        <v>49</v>
      </c>
      <c r="E2304" s="18">
        <v>78.84</v>
      </c>
      <c r="F2304" s="2">
        <v>49.4</v>
      </c>
      <c r="G2304" s="13">
        <f t="shared" si="94"/>
        <v>3894.7</v>
      </c>
    </row>
    <row r="2305" spans="1:7">
      <c r="A2305" s="9" t="s">
        <v>2577</v>
      </c>
      <c r="B2305" s="9" t="s">
        <v>985</v>
      </c>
      <c r="C2305" t="s">
        <v>20</v>
      </c>
      <c r="D2305" t="s">
        <v>986</v>
      </c>
      <c r="E2305" s="18">
        <v>17.7</v>
      </c>
      <c r="F2305" s="2">
        <v>47.24</v>
      </c>
      <c r="G2305" s="13">
        <f t="shared" si="94"/>
        <v>836.15</v>
      </c>
    </row>
    <row r="2306" spans="1:7">
      <c r="A2306" s="9" t="s">
        <v>2578</v>
      </c>
      <c r="B2306" s="9" t="s">
        <v>983</v>
      </c>
      <c r="C2306" t="s">
        <v>20</v>
      </c>
      <c r="D2306" t="s">
        <v>21</v>
      </c>
      <c r="E2306" s="18">
        <v>17.7</v>
      </c>
      <c r="F2306" s="2">
        <v>5.33</v>
      </c>
      <c r="G2306" s="13">
        <f t="shared" si="94"/>
        <v>94.34</v>
      </c>
    </row>
    <row r="2307" spans="1:7">
      <c r="A2307" s="9" t="s">
        <v>2579</v>
      </c>
      <c r="B2307" s="9" t="s">
        <v>19</v>
      </c>
      <c r="C2307" t="s">
        <v>20</v>
      </c>
      <c r="D2307" t="s">
        <v>21</v>
      </c>
      <c r="E2307" s="18">
        <v>78.84</v>
      </c>
      <c r="F2307" s="2">
        <v>3.33</v>
      </c>
      <c r="G2307" s="13">
        <f t="shared" si="94"/>
        <v>262.54000000000002</v>
      </c>
    </row>
    <row r="2308" spans="1:7">
      <c r="A2308" s="9" t="s">
        <v>2580</v>
      </c>
      <c r="B2308" s="9" t="s">
        <v>1932</v>
      </c>
      <c r="C2308" t="s">
        <v>470</v>
      </c>
      <c r="D2308" t="s">
        <v>1933</v>
      </c>
      <c r="E2308" s="18">
        <v>9</v>
      </c>
      <c r="F2308" s="2">
        <v>29.89</v>
      </c>
      <c r="G2308" s="13">
        <f t="shared" si="94"/>
        <v>269.01</v>
      </c>
    </row>
    <row r="2310" spans="1:7" s="7" customFormat="1" ht="13.15">
      <c r="A2310" s="14" t="s">
        <v>2581</v>
      </c>
      <c r="B2310" s="14" t="s">
        <v>2582</v>
      </c>
      <c r="D2310" s="7" t="s">
        <v>795</v>
      </c>
      <c r="E2310" s="17"/>
      <c r="F2310" s="8"/>
      <c r="G2310" s="12">
        <f>SUM(G2312:G2315)</f>
        <v>6114.05</v>
      </c>
    </row>
    <row r="2312" spans="1:7">
      <c r="A2312" s="9" t="s">
        <v>2583</v>
      </c>
      <c r="B2312" s="9" t="s">
        <v>1029</v>
      </c>
      <c r="C2312" t="s">
        <v>24</v>
      </c>
      <c r="D2312" t="s">
        <v>1030</v>
      </c>
      <c r="E2312" s="18">
        <v>108.74</v>
      </c>
      <c r="F2312" s="2">
        <v>5.8</v>
      </c>
      <c r="G2312" s="13">
        <f>E2312*F2312</f>
        <v>630.69000000000005</v>
      </c>
    </row>
    <row r="2313" spans="1:7">
      <c r="A2313" s="9" t="s">
        <v>2584</v>
      </c>
      <c r="B2313" s="9" t="s">
        <v>800</v>
      </c>
      <c r="C2313" t="s">
        <v>696</v>
      </c>
      <c r="D2313" t="s">
        <v>801</v>
      </c>
      <c r="E2313" s="18">
        <v>3</v>
      </c>
      <c r="F2313" s="2">
        <v>1457.5</v>
      </c>
      <c r="G2313" s="13">
        <f>E2313*F2313</f>
        <v>4372.5</v>
      </c>
    </row>
    <row r="2314" spans="1:7">
      <c r="A2314" s="9" t="s">
        <v>2585</v>
      </c>
      <c r="B2314" s="9" t="s">
        <v>2107</v>
      </c>
      <c r="C2314" t="s">
        <v>760</v>
      </c>
      <c r="D2314" t="s">
        <v>2108</v>
      </c>
      <c r="E2314" s="18">
        <v>1</v>
      </c>
      <c r="F2314" s="2">
        <v>341.51</v>
      </c>
      <c r="G2314" s="13">
        <f>E2314*F2314</f>
        <v>341.51</v>
      </c>
    </row>
    <row r="2315" spans="1:7">
      <c r="A2315" s="9" t="s">
        <v>2586</v>
      </c>
      <c r="B2315" s="9" t="s">
        <v>803</v>
      </c>
      <c r="C2315" t="s">
        <v>760</v>
      </c>
      <c r="D2315" t="s">
        <v>804</v>
      </c>
      <c r="E2315" s="18">
        <v>15</v>
      </c>
      <c r="F2315" s="2">
        <v>51.29</v>
      </c>
      <c r="G2315" s="13">
        <f>E2315*F2315</f>
        <v>769.35</v>
      </c>
    </row>
    <row r="2317" spans="1:7" s="7" customFormat="1" ht="13.15">
      <c r="A2317" s="14" t="s">
        <v>2587</v>
      </c>
      <c r="B2317" s="14" t="s">
        <v>2588</v>
      </c>
      <c r="D2317" s="7" t="s">
        <v>2589</v>
      </c>
      <c r="E2317" s="17"/>
      <c r="F2317" s="8"/>
      <c r="G2317" s="12">
        <f>G2319+G2324+G2333+G2339+G2348</f>
        <v>28609.03</v>
      </c>
    </row>
    <row r="2319" spans="1:7" s="7" customFormat="1" ht="13.15">
      <c r="A2319" s="14" t="s">
        <v>2590</v>
      </c>
      <c r="B2319" s="14" t="s">
        <v>2591</v>
      </c>
      <c r="D2319" s="7" t="s">
        <v>687</v>
      </c>
      <c r="E2319" s="17"/>
      <c r="F2319" s="8"/>
      <c r="G2319" s="12">
        <f>SUM(G2321:G2322)</f>
        <v>3870.73</v>
      </c>
    </row>
    <row r="2321" spans="1:7">
      <c r="A2321" s="9" t="s">
        <v>2592</v>
      </c>
      <c r="B2321" s="9" t="s">
        <v>689</v>
      </c>
      <c r="C2321" t="s">
        <v>24</v>
      </c>
      <c r="D2321" t="s">
        <v>690</v>
      </c>
      <c r="E2321" s="18">
        <v>340.57</v>
      </c>
      <c r="F2321" s="2">
        <v>10.47</v>
      </c>
      <c r="G2321" s="13">
        <f>E2321*F2321</f>
        <v>3565.77</v>
      </c>
    </row>
    <row r="2322" spans="1:7">
      <c r="A2322" s="9" t="s">
        <v>2593</v>
      </c>
      <c r="B2322" s="9" t="s">
        <v>692</v>
      </c>
      <c r="C2322" t="s">
        <v>24</v>
      </c>
      <c r="D2322" t="s">
        <v>693</v>
      </c>
      <c r="E2322" s="18">
        <v>6.83</v>
      </c>
      <c r="F2322" s="2">
        <v>44.65</v>
      </c>
      <c r="G2322" s="13">
        <f>E2322*F2322</f>
        <v>304.95999999999998</v>
      </c>
    </row>
    <row r="2324" spans="1:7" s="7" customFormat="1" ht="13.15">
      <c r="A2324" s="14" t="s">
        <v>2594</v>
      </c>
      <c r="B2324" s="14" t="s">
        <v>2595</v>
      </c>
      <c r="D2324" s="7" t="s">
        <v>703</v>
      </c>
      <c r="E2324" s="17"/>
      <c r="F2324" s="8"/>
      <c r="G2324" s="12">
        <f>SUM(G2326:G2331)</f>
        <v>6459.62</v>
      </c>
    </row>
    <row r="2326" spans="1:7">
      <c r="A2326" s="9" t="s">
        <v>2596</v>
      </c>
      <c r="B2326" s="9" t="s">
        <v>705</v>
      </c>
      <c r="C2326" t="s">
        <v>24</v>
      </c>
      <c r="D2326" t="s">
        <v>706</v>
      </c>
      <c r="E2326" s="18">
        <v>6.83</v>
      </c>
      <c r="F2326" s="2">
        <v>47.73</v>
      </c>
      <c r="G2326" s="13">
        <f t="shared" ref="G2326:G2331" si="95">E2326*F2326</f>
        <v>326</v>
      </c>
    </row>
    <row r="2327" spans="1:7">
      <c r="A2327" s="9" t="s">
        <v>2597</v>
      </c>
      <c r="B2327" s="9" t="s">
        <v>708</v>
      </c>
      <c r="C2327" t="s">
        <v>24</v>
      </c>
      <c r="D2327" t="s">
        <v>709</v>
      </c>
      <c r="E2327" s="18">
        <v>6.83</v>
      </c>
      <c r="F2327" s="2">
        <v>43.15</v>
      </c>
      <c r="G2327" s="13">
        <f t="shared" si="95"/>
        <v>294.70999999999998</v>
      </c>
    </row>
    <row r="2328" spans="1:7">
      <c r="A2328" s="9" t="s">
        <v>2598</v>
      </c>
      <c r="B2328" s="9" t="s">
        <v>711</v>
      </c>
      <c r="C2328" t="s">
        <v>20</v>
      </c>
      <c r="D2328" t="s">
        <v>712</v>
      </c>
      <c r="E2328" s="18">
        <v>65.349999999999994</v>
      </c>
      <c r="F2328" s="2">
        <v>11.68</v>
      </c>
      <c r="G2328" s="13">
        <f t="shared" si="95"/>
        <v>763.29</v>
      </c>
    </row>
    <row r="2329" spans="1:7">
      <c r="A2329" s="9" t="s">
        <v>2599</v>
      </c>
      <c r="B2329" s="9" t="s">
        <v>723</v>
      </c>
      <c r="C2329" t="s">
        <v>24</v>
      </c>
      <c r="D2329" t="s">
        <v>724</v>
      </c>
      <c r="E2329" s="18">
        <v>340.57</v>
      </c>
      <c r="F2329" s="2">
        <v>10.7</v>
      </c>
      <c r="G2329" s="13">
        <f t="shared" si="95"/>
        <v>3644.1</v>
      </c>
    </row>
    <row r="2330" spans="1:7">
      <c r="A2330" s="9" t="s">
        <v>2600</v>
      </c>
      <c r="B2330" s="9" t="s">
        <v>714</v>
      </c>
      <c r="C2330" t="s">
        <v>696</v>
      </c>
      <c r="D2330" t="s">
        <v>715</v>
      </c>
      <c r="E2330" s="18">
        <v>57</v>
      </c>
      <c r="F2330" s="2">
        <v>15.83</v>
      </c>
      <c r="G2330" s="13">
        <f t="shared" si="95"/>
        <v>902.31</v>
      </c>
    </row>
    <row r="2331" spans="1:7">
      <c r="A2331" s="9" t="s">
        <v>2601</v>
      </c>
      <c r="B2331" s="9" t="s">
        <v>717</v>
      </c>
      <c r="C2331" t="s">
        <v>20</v>
      </c>
      <c r="D2331" t="s">
        <v>718</v>
      </c>
      <c r="E2331" s="18">
        <v>17</v>
      </c>
      <c r="F2331" s="2">
        <v>31.13</v>
      </c>
      <c r="G2331" s="13">
        <f t="shared" si="95"/>
        <v>529.21</v>
      </c>
    </row>
    <row r="2333" spans="1:7" s="7" customFormat="1" ht="13.15">
      <c r="A2333" s="14" t="s">
        <v>2602</v>
      </c>
      <c r="B2333" s="14" t="s">
        <v>2603</v>
      </c>
      <c r="D2333" s="7" t="s">
        <v>727</v>
      </c>
      <c r="E2333" s="17"/>
      <c r="F2333" s="8"/>
      <c r="G2333" s="12">
        <f>SUM(G2335:G2337)</f>
        <v>7374.91</v>
      </c>
    </row>
    <row r="2335" spans="1:7">
      <c r="A2335" s="9" t="s">
        <v>2604</v>
      </c>
      <c r="B2335" s="9" t="s">
        <v>1842</v>
      </c>
      <c r="C2335" t="s">
        <v>20</v>
      </c>
      <c r="D2335" t="s">
        <v>1843</v>
      </c>
      <c r="E2335" s="18">
        <v>46.66</v>
      </c>
      <c r="F2335" s="2">
        <v>50.27</v>
      </c>
      <c r="G2335" s="13">
        <f>E2335*F2335</f>
        <v>2345.6</v>
      </c>
    </row>
    <row r="2336" spans="1:7">
      <c r="A2336" s="9" t="s">
        <v>2605</v>
      </c>
      <c r="B2336" s="9" t="s">
        <v>1845</v>
      </c>
      <c r="C2336" t="s">
        <v>696</v>
      </c>
      <c r="D2336" t="s">
        <v>1846</v>
      </c>
      <c r="E2336" s="18">
        <v>35</v>
      </c>
      <c r="F2336" s="2">
        <v>142.91999999999999</v>
      </c>
      <c r="G2336" s="13">
        <f>E2336*F2336</f>
        <v>5002.2</v>
      </c>
    </row>
    <row r="2337" spans="1:7">
      <c r="A2337" s="9" t="s">
        <v>2606</v>
      </c>
      <c r="B2337" s="9" t="s">
        <v>2607</v>
      </c>
      <c r="C2337" t="s">
        <v>20</v>
      </c>
      <c r="D2337" t="s">
        <v>2608</v>
      </c>
      <c r="E2337" s="18">
        <v>3.6</v>
      </c>
      <c r="F2337" s="2">
        <v>7.53</v>
      </c>
      <c r="G2337" s="13">
        <f>E2337*F2337</f>
        <v>27.11</v>
      </c>
    </row>
    <row r="2339" spans="1:7" s="7" customFormat="1" ht="13.15">
      <c r="A2339" s="14" t="s">
        <v>2609</v>
      </c>
      <c r="B2339" s="14" t="s">
        <v>2610</v>
      </c>
      <c r="D2339" s="7" t="s">
        <v>736</v>
      </c>
      <c r="E2339" s="17"/>
      <c r="F2339" s="8"/>
      <c r="G2339" s="12">
        <f>SUM(G2341:G2346)</f>
        <v>2031.85</v>
      </c>
    </row>
    <row r="2341" spans="1:7">
      <c r="A2341" s="9" t="s">
        <v>2611</v>
      </c>
      <c r="B2341" s="9" t="s">
        <v>753</v>
      </c>
      <c r="C2341" t="s">
        <v>20</v>
      </c>
      <c r="D2341" t="s">
        <v>754</v>
      </c>
      <c r="E2341" s="18">
        <v>5</v>
      </c>
      <c r="F2341" s="2">
        <v>19.93</v>
      </c>
      <c r="G2341" s="13">
        <f t="shared" ref="G2341:G2346" si="96">E2341*F2341</f>
        <v>99.65</v>
      </c>
    </row>
    <row r="2342" spans="1:7">
      <c r="A2342" s="9" t="s">
        <v>2612</v>
      </c>
      <c r="B2342" s="9" t="s">
        <v>985</v>
      </c>
      <c r="C2342" t="s">
        <v>20</v>
      </c>
      <c r="D2342" t="s">
        <v>986</v>
      </c>
      <c r="E2342" s="18">
        <v>24.2</v>
      </c>
      <c r="F2342" s="2">
        <v>47.24</v>
      </c>
      <c r="G2342" s="13">
        <f t="shared" si="96"/>
        <v>1143.21</v>
      </c>
    </row>
    <row r="2343" spans="1:7">
      <c r="A2343" s="9" t="s">
        <v>2613</v>
      </c>
      <c r="B2343" s="9" t="s">
        <v>983</v>
      </c>
      <c r="C2343" t="s">
        <v>20</v>
      </c>
      <c r="D2343" t="s">
        <v>21</v>
      </c>
      <c r="E2343" s="18">
        <v>24.2</v>
      </c>
      <c r="F2343" s="2">
        <v>5.33</v>
      </c>
      <c r="G2343" s="13">
        <f t="shared" si="96"/>
        <v>128.99</v>
      </c>
    </row>
    <row r="2344" spans="1:7">
      <c r="A2344" s="9" t="s">
        <v>2614</v>
      </c>
      <c r="B2344" s="9" t="s">
        <v>766</v>
      </c>
      <c r="C2344" t="s">
        <v>20</v>
      </c>
      <c r="D2344" t="s">
        <v>767</v>
      </c>
      <c r="E2344" s="18">
        <v>5.6</v>
      </c>
      <c r="F2344" s="2">
        <v>25.02</v>
      </c>
      <c r="G2344" s="13">
        <f t="shared" si="96"/>
        <v>140.11000000000001</v>
      </c>
    </row>
    <row r="2345" spans="1:7">
      <c r="A2345" s="9" t="s">
        <v>2615</v>
      </c>
      <c r="B2345" s="9" t="s">
        <v>769</v>
      </c>
      <c r="C2345" t="s">
        <v>20</v>
      </c>
      <c r="D2345" t="s">
        <v>770</v>
      </c>
      <c r="E2345" s="18">
        <v>5.6</v>
      </c>
      <c r="F2345" s="2">
        <v>23.45</v>
      </c>
      <c r="G2345" s="13">
        <f t="shared" si="96"/>
        <v>131.32</v>
      </c>
    </row>
    <row r="2346" spans="1:7">
      <c r="A2346" s="9" t="s">
        <v>2616</v>
      </c>
      <c r="B2346" s="9" t="s">
        <v>1932</v>
      </c>
      <c r="C2346" t="s">
        <v>470</v>
      </c>
      <c r="D2346" t="s">
        <v>1933</v>
      </c>
      <c r="E2346" s="18">
        <v>13</v>
      </c>
      <c r="F2346" s="2">
        <v>29.89</v>
      </c>
      <c r="G2346" s="13">
        <f t="shared" si="96"/>
        <v>388.57</v>
      </c>
    </row>
    <row r="2348" spans="1:7" s="7" customFormat="1" ht="13.15">
      <c r="A2348" s="14" t="s">
        <v>2617</v>
      </c>
      <c r="B2348" s="14" t="s">
        <v>2618</v>
      </c>
      <c r="D2348" s="7" t="s">
        <v>795</v>
      </c>
      <c r="E2348" s="17"/>
      <c r="F2348" s="8"/>
      <c r="G2348" s="12">
        <f>SUM(G2350:G2353)</f>
        <v>8871.92</v>
      </c>
    </row>
    <row r="2350" spans="1:7">
      <c r="A2350" s="9" t="s">
        <v>2619</v>
      </c>
      <c r="B2350" s="9" t="s">
        <v>1029</v>
      </c>
      <c r="C2350" t="s">
        <v>24</v>
      </c>
      <c r="D2350" t="s">
        <v>1030</v>
      </c>
      <c r="E2350" s="18">
        <v>93.32</v>
      </c>
      <c r="F2350" s="2">
        <v>5.8</v>
      </c>
      <c r="G2350" s="13">
        <f>E2350*F2350</f>
        <v>541.26</v>
      </c>
    </row>
    <row r="2351" spans="1:7">
      <c r="A2351" s="9" t="s">
        <v>2620</v>
      </c>
      <c r="B2351" s="9" t="s">
        <v>800</v>
      </c>
      <c r="C2351" t="s">
        <v>696</v>
      </c>
      <c r="D2351" t="s">
        <v>801</v>
      </c>
      <c r="E2351" s="18">
        <v>3</v>
      </c>
      <c r="F2351" s="2">
        <v>1457.5</v>
      </c>
      <c r="G2351" s="13">
        <f>E2351*F2351</f>
        <v>4372.5</v>
      </c>
    </row>
    <row r="2352" spans="1:7">
      <c r="A2352" s="9" t="s">
        <v>2621</v>
      </c>
      <c r="B2352" s="9" t="s">
        <v>928</v>
      </c>
      <c r="C2352" t="s">
        <v>760</v>
      </c>
      <c r="D2352" t="s">
        <v>929</v>
      </c>
      <c r="E2352" s="18">
        <v>15</v>
      </c>
      <c r="F2352" s="2">
        <v>241.11</v>
      </c>
      <c r="G2352" s="13">
        <f>E2352*F2352</f>
        <v>3616.65</v>
      </c>
    </row>
    <row r="2353" spans="1:7">
      <c r="A2353" s="9" t="s">
        <v>2622</v>
      </c>
      <c r="B2353" s="9" t="s">
        <v>2107</v>
      </c>
      <c r="C2353" t="s">
        <v>760</v>
      </c>
      <c r="D2353" t="s">
        <v>2108</v>
      </c>
      <c r="E2353" s="18">
        <v>1</v>
      </c>
      <c r="F2353" s="2">
        <v>341.51</v>
      </c>
      <c r="G2353" s="13">
        <f>E2353*F2353</f>
        <v>341.51</v>
      </c>
    </row>
    <row r="2355" spans="1:7" s="7" customFormat="1" ht="13.15">
      <c r="A2355" s="14" t="s">
        <v>2623</v>
      </c>
      <c r="B2355" s="14" t="s">
        <v>2624</v>
      </c>
      <c r="D2355" s="7" t="s">
        <v>2625</v>
      </c>
      <c r="E2355" s="17"/>
      <c r="F2355" s="8"/>
      <c r="G2355" s="12">
        <f>G2357+G2362+G2371+G2375+G2381</f>
        <v>48625</v>
      </c>
    </row>
    <row r="2357" spans="1:7" s="7" customFormat="1" ht="13.15">
      <c r="A2357" s="14" t="s">
        <v>2626</v>
      </c>
      <c r="B2357" s="14" t="s">
        <v>2627</v>
      </c>
      <c r="D2357" s="7" t="s">
        <v>687</v>
      </c>
      <c r="E2357" s="17"/>
      <c r="F2357" s="8"/>
      <c r="G2357" s="12">
        <f>SUM(G2359:G2360)</f>
        <v>8578.8700000000008</v>
      </c>
    </row>
    <row r="2359" spans="1:7">
      <c r="A2359" s="9" t="s">
        <v>2628</v>
      </c>
      <c r="B2359" s="9" t="s">
        <v>689</v>
      </c>
      <c r="C2359" t="s">
        <v>24</v>
      </c>
      <c r="D2359" t="s">
        <v>690</v>
      </c>
      <c r="E2359" s="18">
        <v>751.1</v>
      </c>
      <c r="F2359" s="2">
        <v>10.47</v>
      </c>
      <c r="G2359" s="13">
        <f>E2359*F2359</f>
        <v>7864.02</v>
      </c>
    </row>
    <row r="2360" spans="1:7">
      <c r="A2360" s="9" t="s">
        <v>2629</v>
      </c>
      <c r="B2360" s="9" t="s">
        <v>692</v>
      </c>
      <c r="C2360" t="s">
        <v>24</v>
      </c>
      <c r="D2360" t="s">
        <v>693</v>
      </c>
      <c r="E2360" s="18">
        <v>16.010000000000002</v>
      </c>
      <c r="F2360" s="2">
        <v>44.65</v>
      </c>
      <c r="G2360" s="13">
        <f>E2360*F2360</f>
        <v>714.85</v>
      </c>
    </row>
    <row r="2362" spans="1:7" s="7" customFormat="1" ht="13.15">
      <c r="A2362" s="14" t="s">
        <v>2630</v>
      </c>
      <c r="B2362" s="14" t="s">
        <v>2631</v>
      </c>
      <c r="D2362" s="7" t="s">
        <v>703</v>
      </c>
      <c r="E2362" s="17"/>
      <c r="F2362" s="8"/>
      <c r="G2362" s="12">
        <f>SUM(G2364:G2369)</f>
        <v>17363.04</v>
      </c>
    </row>
    <row r="2364" spans="1:7">
      <c r="A2364" s="9" t="s">
        <v>2632</v>
      </c>
      <c r="B2364" s="9" t="s">
        <v>705</v>
      </c>
      <c r="C2364" t="s">
        <v>24</v>
      </c>
      <c r="D2364" t="s">
        <v>706</v>
      </c>
      <c r="E2364" s="18">
        <v>16.010000000000002</v>
      </c>
      <c r="F2364" s="2">
        <v>47.73</v>
      </c>
      <c r="G2364" s="13">
        <f t="shared" ref="G2364:G2369" si="97">E2364*F2364</f>
        <v>764.16</v>
      </c>
    </row>
    <row r="2365" spans="1:7">
      <c r="A2365" s="9" t="s">
        <v>2633</v>
      </c>
      <c r="B2365" s="9" t="s">
        <v>708</v>
      </c>
      <c r="C2365" t="s">
        <v>24</v>
      </c>
      <c r="D2365" t="s">
        <v>709</v>
      </c>
      <c r="E2365" s="18">
        <v>16.010000000000002</v>
      </c>
      <c r="F2365" s="2">
        <v>43.15</v>
      </c>
      <c r="G2365" s="13">
        <f t="shared" si="97"/>
        <v>690.83</v>
      </c>
    </row>
    <row r="2366" spans="1:7">
      <c r="A2366" s="9" t="s">
        <v>2634</v>
      </c>
      <c r="B2366" s="9" t="s">
        <v>711</v>
      </c>
      <c r="C2366" t="s">
        <v>20</v>
      </c>
      <c r="D2366" t="s">
        <v>712</v>
      </c>
      <c r="E2366" s="18">
        <v>213.3</v>
      </c>
      <c r="F2366" s="2">
        <v>11.68</v>
      </c>
      <c r="G2366" s="13">
        <f t="shared" si="97"/>
        <v>2491.34</v>
      </c>
    </row>
    <row r="2367" spans="1:7">
      <c r="A2367" s="9" t="s">
        <v>2635</v>
      </c>
      <c r="B2367" s="9" t="s">
        <v>723</v>
      </c>
      <c r="C2367" t="s">
        <v>24</v>
      </c>
      <c r="D2367" t="s">
        <v>724</v>
      </c>
      <c r="E2367" s="18">
        <v>751.1</v>
      </c>
      <c r="F2367" s="2">
        <v>10.7</v>
      </c>
      <c r="G2367" s="13">
        <f t="shared" si="97"/>
        <v>8036.77</v>
      </c>
    </row>
    <row r="2368" spans="1:7">
      <c r="A2368" s="9" t="s">
        <v>2636</v>
      </c>
      <c r="B2368" s="9" t="s">
        <v>714</v>
      </c>
      <c r="C2368" t="s">
        <v>696</v>
      </c>
      <c r="D2368" t="s">
        <v>715</v>
      </c>
      <c r="E2368" s="18">
        <v>214</v>
      </c>
      <c r="F2368" s="2">
        <v>15.83</v>
      </c>
      <c r="G2368" s="13">
        <f t="shared" si="97"/>
        <v>3387.62</v>
      </c>
    </row>
    <row r="2369" spans="1:7">
      <c r="A2369" s="9" t="s">
        <v>2637</v>
      </c>
      <c r="B2369" s="9" t="s">
        <v>717</v>
      </c>
      <c r="C2369" t="s">
        <v>20</v>
      </c>
      <c r="D2369" t="s">
        <v>718</v>
      </c>
      <c r="E2369" s="18">
        <v>64</v>
      </c>
      <c r="F2369" s="2">
        <v>31.13</v>
      </c>
      <c r="G2369" s="13">
        <f t="shared" si="97"/>
        <v>1992.32</v>
      </c>
    </row>
    <row r="2371" spans="1:7" s="7" customFormat="1" ht="13.15">
      <c r="A2371" s="14" t="s">
        <v>2638</v>
      </c>
      <c r="B2371" s="14" t="s">
        <v>2639</v>
      </c>
      <c r="D2371" s="7" t="s">
        <v>727</v>
      </c>
      <c r="E2371" s="17"/>
      <c r="F2371" s="8"/>
      <c r="G2371" s="12">
        <f>SUM(G2373:G2373)</f>
        <v>2732.68</v>
      </c>
    </row>
    <row r="2373" spans="1:7">
      <c r="A2373" s="9" t="s">
        <v>2640</v>
      </c>
      <c r="B2373" s="9" t="s">
        <v>1842</v>
      </c>
      <c r="C2373" t="s">
        <v>20</v>
      </c>
      <c r="D2373" t="s">
        <v>1843</v>
      </c>
      <c r="E2373" s="18">
        <v>54.36</v>
      </c>
      <c r="F2373" s="2">
        <v>50.27</v>
      </c>
      <c r="G2373" s="13">
        <f>E2373*F2373</f>
        <v>2732.68</v>
      </c>
    </row>
    <row r="2375" spans="1:7" s="7" customFormat="1" ht="13.15">
      <c r="A2375" s="14" t="s">
        <v>2641</v>
      </c>
      <c r="B2375" s="14" t="s">
        <v>2642</v>
      </c>
      <c r="D2375" s="7" t="s">
        <v>736</v>
      </c>
      <c r="E2375" s="17"/>
      <c r="F2375" s="8"/>
      <c r="G2375" s="12">
        <f>SUM(G2377:G2379)</f>
        <v>2232.33</v>
      </c>
    </row>
    <row r="2377" spans="1:7">
      <c r="A2377" s="9" t="s">
        <v>2643</v>
      </c>
      <c r="B2377" s="9" t="s">
        <v>753</v>
      </c>
      <c r="C2377" t="s">
        <v>20</v>
      </c>
      <c r="D2377" t="s">
        <v>754</v>
      </c>
      <c r="E2377" s="18">
        <v>5</v>
      </c>
      <c r="F2377" s="2">
        <v>19.93</v>
      </c>
      <c r="G2377" s="13">
        <f>E2377*F2377</f>
        <v>99.65</v>
      </c>
    </row>
    <row r="2378" spans="1:7">
      <c r="A2378" s="9" t="s">
        <v>2644</v>
      </c>
      <c r="B2378" s="9" t="s">
        <v>766</v>
      </c>
      <c r="C2378" t="s">
        <v>20</v>
      </c>
      <c r="D2378" t="s">
        <v>767</v>
      </c>
      <c r="E2378" s="18">
        <v>44</v>
      </c>
      <c r="F2378" s="2">
        <v>25.02</v>
      </c>
      <c r="G2378" s="13">
        <f>E2378*F2378</f>
        <v>1100.8800000000001</v>
      </c>
    </row>
    <row r="2379" spans="1:7">
      <c r="A2379" s="9" t="s">
        <v>2645</v>
      </c>
      <c r="B2379" s="9" t="s">
        <v>769</v>
      </c>
      <c r="C2379" t="s">
        <v>20</v>
      </c>
      <c r="D2379" t="s">
        <v>770</v>
      </c>
      <c r="E2379" s="18">
        <v>44</v>
      </c>
      <c r="F2379" s="2">
        <v>23.45</v>
      </c>
      <c r="G2379" s="13">
        <f>E2379*F2379</f>
        <v>1031.8</v>
      </c>
    </row>
    <row r="2381" spans="1:7" s="7" customFormat="1" ht="13.15">
      <c r="A2381" s="14" t="s">
        <v>2646</v>
      </c>
      <c r="B2381" s="14" t="s">
        <v>2647</v>
      </c>
      <c r="D2381" s="7" t="s">
        <v>795</v>
      </c>
      <c r="E2381" s="17"/>
      <c r="F2381" s="8"/>
      <c r="G2381" s="12">
        <f>SUM(G2383:G2385)</f>
        <v>17718.080000000002</v>
      </c>
    </row>
    <row r="2383" spans="1:7">
      <c r="A2383" s="9" t="s">
        <v>2648</v>
      </c>
      <c r="B2383" s="9" t="s">
        <v>1029</v>
      </c>
      <c r="C2383" t="s">
        <v>24</v>
      </c>
      <c r="D2383" t="s">
        <v>1030</v>
      </c>
      <c r="E2383" s="18">
        <v>108.72</v>
      </c>
      <c r="F2383" s="2">
        <v>5.8</v>
      </c>
      <c r="G2383" s="13">
        <f>E2383*F2383</f>
        <v>630.58000000000004</v>
      </c>
    </row>
    <row r="2384" spans="1:7">
      <c r="A2384" s="9" t="s">
        <v>2649</v>
      </c>
      <c r="B2384" s="9" t="s">
        <v>800</v>
      </c>
      <c r="C2384" t="s">
        <v>696</v>
      </c>
      <c r="D2384" t="s">
        <v>801</v>
      </c>
      <c r="E2384" s="18">
        <v>5</v>
      </c>
      <c r="F2384" s="2">
        <v>1457.5</v>
      </c>
      <c r="G2384" s="13">
        <f>E2384*F2384</f>
        <v>7287.5</v>
      </c>
    </row>
    <row r="2385" spans="1:7">
      <c r="A2385" s="9" t="s">
        <v>2650</v>
      </c>
      <c r="B2385" s="9" t="s">
        <v>2651</v>
      </c>
      <c r="C2385" t="s">
        <v>24</v>
      </c>
      <c r="D2385" t="s">
        <v>2652</v>
      </c>
      <c r="E2385" s="18">
        <v>2000</v>
      </c>
      <c r="F2385" s="2">
        <v>4.9000000000000004</v>
      </c>
      <c r="G2385" s="13">
        <f>E2385*F2385</f>
        <v>9800</v>
      </c>
    </row>
    <row r="2387" spans="1:7" s="7" customFormat="1" ht="13.15">
      <c r="A2387" s="14" t="s">
        <v>2653</v>
      </c>
      <c r="B2387" s="14" t="s">
        <v>2654</v>
      </c>
      <c r="D2387" s="7" t="s">
        <v>2655</v>
      </c>
      <c r="E2387" s="17"/>
      <c r="F2387" s="8"/>
      <c r="G2387" s="12">
        <f>G2389+G2394+G2401+G2405+G2413</f>
        <v>21148.15</v>
      </c>
    </row>
    <row r="2389" spans="1:7" s="7" customFormat="1" ht="13.15">
      <c r="A2389" s="14" t="s">
        <v>2656</v>
      </c>
      <c r="B2389" s="14" t="s">
        <v>2657</v>
      </c>
      <c r="D2389" s="7" t="s">
        <v>687</v>
      </c>
      <c r="E2389" s="17"/>
      <c r="F2389" s="8"/>
      <c r="G2389" s="12">
        <f>SUM(G2391:G2392)</f>
        <v>5875.64</v>
      </c>
    </row>
    <row r="2391" spans="1:7">
      <c r="A2391" s="9" t="s">
        <v>2658</v>
      </c>
      <c r="B2391" s="9" t="s">
        <v>689</v>
      </c>
      <c r="C2391" t="s">
        <v>24</v>
      </c>
      <c r="D2391" t="s">
        <v>690</v>
      </c>
      <c r="E2391" s="18">
        <v>517.04999999999995</v>
      </c>
      <c r="F2391" s="2">
        <v>10.47</v>
      </c>
      <c r="G2391" s="13">
        <f>E2391*F2391</f>
        <v>5413.51</v>
      </c>
    </row>
    <row r="2392" spans="1:7">
      <c r="A2392" s="9" t="s">
        <v>2659</v>
      </c>
      <c r="B2392" s="9" t="s">
        <v>692</v>
      </c>
      <c r="C2392" t="s">
        <v>24</v>
      </c>
      <c r="D2392" t="s">
        <v>693</v>
      </c>
      <c r="E2392" s="18">
        <v>10.35</v>
      </c>
      <c r="F2392" s="2">
        <v>44.65</v>
      </c>
      <c r="G2392" s="13">
        <f>E2392*F2392</f>
        <v>462.13</v>
      </c>
    </row>
    <row r="2394" spans="1:7" s="7" customFormat="1" ht="13.15">
      <c r="A2394" s="14" t="s">
        <v>2660</v>
      </c>
      <c r="B2394" s="14" t="s">
        <v>2661</v>
      </c>
      <c r="D2394" s="7" t="s">
        <v>703</v>
      </c>
      <c r="E2394" s="17"/>
      <c r="F2394" s="8"/>
      <c r="G2394" s="12">
        <f>SUM(G2396:G2399)</f>
        <v>7172.68</v>
      </c>
    </row>
    <row r="2396" spans="1:7">
      <c r="A2396" s="9" t="s">
        <v>2662</v>
      </c>
      <c r="B2396" s="9" t="s">
        <v>705</v>
      </c>
      <c r="C2396" t="s">
        <v>24</v>
      </c>
      <c r="D2396" t="s">
        <v>706</v>
      </c>
      <c r="E2396" s="18">
        <v>10.35</v>
      </c>
      <c r="F2396" s="2">
        <v>47.73</v>
      </c>
      <c r="G2396" s="13">
        <f>E2396*F2396</f>
        <v>494.01</v>
      </c>
    </row>
    <row r="2397" spans="1:7">
      <c r="A2397" s="9" t="s">
        <v>2663</v>
      </c>
      <c r="B2397" s="9" t="s">
        <v>708</v>
      </c>
      <c r="C2397" t="s">
        <v>24</v>
      </c>
      <c r="D2397" t="s">
        <v>709</v>
      </c>
      <c r="E2397" s="18">
        <v>10.35</v>
      </c>
      <c r="F2397" s="2">
        <v>43.15</v>
      </c>
      <c r="G2397" s="13">
        <f>E2397*F2397</f>
        <v>446.6</v>
      </c>
    </row>
    <row r="2398" spans="1:7">
      <c r="A2398" s="9" t="s">
        <v>2664</v>
      </c>
      <c r="B2398" s="9" t="s">
        <v>711</v>
      </c>
      <c r="C2398" t="s">
        <v>20</v>
      </c>
      <c r="D2398" t="s">
        <v>712</v>
      </c>
      <c r="E2398" s="18">
        <v>59.9</v>
      </c>
      <c r="F2398" s="2">
        <v>11.68</v>
      </c>
      <c r="G2398" s="13">
        <f>E2398*F2398</f>
        <v>699.63</v>
      </c>
    </row>
    <row r="2399" spans="1:7">
      <c r="A2399" s="9" t="s">
        <v>2665</v>
      </c>
      <c r="B2399" s="9" t="s">
        <v>723</v>
      </c>
      <c r="C2399" t="s">
        <v>24</v>
      </c>
      <c r="D2399" t="s">
        <v>724</v>
      </c>
      <c r="E2399" s="18">
        <v>517.04999999999995</v>
      </c>
      <c r="F2399" s="2">
        <v>10.7</v>
      </c>
      <c r="G2399" s="13">
        <f>E2399*F2399</f>
        <v>5532.44</v>
      </c>
    </row>
    <row r="2401" spans="1:7" s="7" customFormat="1" ht="13.15">
      <c r="A2401" s="14" t="s">
        <v>2666</v>
      </c>
      <c r="B2401" s="14" t="s">
        <v>2667</v>
      </c>
      <c r="D2401" s="7" t="s">
        <v>727</v>
      </c>
      <c r="E2401" s="17"/>
      <c r="F2401" s="8"/>
      <c r="G2401" s="12">
        <f>SUM(G2403:G2403)</f>
        <v>682.67</v>
      </c>
    </row>
    <row r="2403" spans="1:7">
      <c r="A2403" s="9" t="s">
        <v>2668</v>
      </c>
      <c r="B2403" s="9" t="s">
        <v>1842</v>
      </c>
      <c r="C2403" t="s">
        <v>20</v>
      </c>
      <c r="D2403" t="s">
        <v>1843</v>
      </c>
      <c r="E2403" s="18">
        <v>13.58</v>
      </c>
      <c r="F2403" s="2">
        <v>50.27</v>
      </c>
      <c r="G2403" s="13">
        <f>E2403*F2403</f>
        <v>682.67</v>
      </c>
    </row>
    <row r="2405" spans="1:7" s="7" customFormat="1" ht="13.15">
      <c r="A2405" s="14" t="s">
        <v>2669</v>
      </c>
      <c r="B2405" s="14" t="s">
        <v>2670</v>
      </c>
      <c r="D2405" s="7" t="s">
        <v>736</v>
      </c>
      <c r="E2405" s="17"/>
      <c r="F2405" s="8"/>
      <c r="G2405" s="12">
        <f>SUM(G2407:G2411)</f>
        <v>2887.13</v>
      </c>
    </row>
    <row r="2407" spans="1:7">
      <c r="A2407" s="9" t="s">
        <v>2671</v>
      </c>
      <c r="B2407" s="9" t="s">
        <v>753</v>
      </c>
      <c r="C2407" t="s">
        <v>20</v>
      </c>
      <c r="D2407" t="s">
        <v>754</v>
      </c>
      <c r="E2407" s="18">
        <v>5</v>
      </c>
      <c r="F2407" s="2">
        <v>19.93</v>
      </c>
      <c r="G2407" s="13">
        <f>E2407*F2407</f>
        <v>99.65</v>
      </c>
    </row>
    <row r="2408" spans="1:7">
      <c r="A2408" s="9" t="s">
        <v>2672</v>
      </c>
      <c r="B2408" s="9" t="s">
        <v>48</v>
      </c>
      <c r="C2408" t="s">
        <v>20</v>
      </c>
      <c r="D2408" t="s">
        <v>49</v>
      </c>
      <c r="E2408" s="18">
        <v>39.4</v>
      </c>
      <c r="F2408" s="2">
        <v>49.4</v>
      </c>
      <c r="G2408" s="13">
        <f>E2408*F2408</f>
        <v>1946.36</v>
      </c>
    </row>
    <row r="2409" spans="1:7">
      <c r="A2409" s="9" t="s">
        <v>2673</v>
      </c>
      <c r="B2409" s="9" t="s">
        <v>766</v>
      </c>
      <c r="C2409" t="s">
        <v>20</v>
      </c>
      <c r="D2409" t="s">
        <v>767</v>
      </c>
      <c r="E2409" s="18">
        <v>16</v>
      </c>
      <c r="F2409" s="2">
        <v>25.02</v>
      </c>
      <c r="G2409" s="13">
        <f>E2409*F2409</f>
        <v>400.32</v>
      </c>
    </row>
    <row r="2410" spans="1:7">
      <c r="A2410" s="9" t="s">
        <v>2674</v>
      </c>
      <c r="B2410" s="9" t="s">
        <v>769</v>
      </c>
      <c r="C2410" t="s">
        <v>20</v>
      </c>
      <c r="D2410" t="s">
        <v>770</v>
      </c>
      <c r="E2410" s="18">
        <v>16</v>
      </c>
      <c r="F2410" s="2">
        <v>23.45</v>
      </c>
      <c r="G2410" s="13">
        <f>E2410*F2410</f>
        <v>375.2</v>
      </c>
    </row>
    <row r="2411" spans="1:7">
      <c r="A2411" s="9" t="s">
        <v>2675</v>
      </c>
      <c r="B2411" s="9" t="s">
        <v>19</v>
      </c>
      <c r="C2411" t="s">
        <v>20</v>
      </c>
      <c r="D2411" t="s">
        <v>21</v>
      </c>
      <c r="E2411" s="18">
        <v>19.7</v>
      </c>
      <c r="F2411" s="2">
        <v>3.33</v>
      </c>
      <c r="G2411" s="13">
        <f>E2411*F2411</f>
        <v>65.599999999999994</v>
      </c>
    </row>
    <row r="2413" spans="1:7" s="7" customFormat="1" ht="13.15">
      <c r="A2413" s="14" t="s">
        <v>2676</v>
      </c>
      <c r="B2413" s="14" t="s">
        <v>2677</v>
      </c>
      <c r="D2413" s="7" t="s">
        <v>795</v>
      </c>
      <c r="E2413" s="17"/>
      <c r="F2413" s="8"/>
      <c r="G2413" s="12">
        <f>SUM(G2415:G2416)</f>
        <v>4530.03</v>
      </c>
    </row>
    <row r="2415" spans="1:7">
      <c r="A2415" s="9" t="s">
        <v>2678</v>
      </c>
      <c r="B2415" s="9" t="s">
        <v>1029</v>
      </c>
      <c r="C2415" t="s">
        <v>24</v>
      </c>
      <c r="D2415" t="s">
        <v>1030</v>
      </c>
      <c r="E2415" s="18">
        <v>27.16</v>
      </c>
      <c r="F2415" s="2">
        <v>5.8</v>
      </c>
      <c r="G2415" s="13">
        <f>E2415*F2415</f>
        <v>157.53</v>
      </c>
    </row>
    <row r="2416" spans="1:7">
      <c r="A2416" s="9" t="s">
        <v>2679</v>
      </c>
      <c r="B2416" s="9" t="s">
        <v>800</v>
      </c>
      <c r="C2416" t="s">
        <v>696</v>
      </c>
      <c r="D2416" t="s">
        <v>801</v>
      </c>
      <c r="E2416" s="18">
        <v>3</v>
      </c>
      <c r="F2416" s="2">
        <v>1457.5</v>
      </c>
      <c r="G2416" s="13">
        <f>E2416*F2416</f>
        <v>4372.5</v>
      </c>
    </row>
    <row r="2418" spans="1:7" s="7" customFormat="1" ht="13.15">
      <c r="A2418" s="14" t="s">
        <v>2680</v>
      </c>
      <c r="B2418" s="14" t="s">
        <v>2681</v>
      </c>
      <c r="D2418" s="7" t="s">
        <v>2682</v>
      </c>
      <c r="E2418" s="17"/>
      <c r="F2418" s="8"/>
      <c r="G2418" s="12">
        <f>SUM(G2420:G2420)</f>
        <v>162760.28</v>
      </c>
    </row>
    <row r="2420" spans="1:7" s="7" customFormat="1" ht="13.15">
      <c r="A2420" s="14" t="s">
        <v>2683</v>
      </c>
      <c r="B2420" s="14" t="s">
        <v>2684</v>
      </c>
      <c r="D2420" s="7" t="s">
        <v>2685</v>
      </c>
      <c r="E2420" s="17"/>
      <c r="F2420" s="8"/>
      <c r="G2420" s="12">
        <f>G2422+G2427+G2436+G2440+G2444+G2451</f>
        <v>162760.28</v>
      </c>
    </row>
    <row r="2422" spans="1:7" s="7" customFormat="1" ht="13.15">
      <c r="A2422" s="14" t="s">
        <v>2686</v>
      </c>
      <c r="B2422" s="14" t="s">
        <v>2687</v>
      </c>
      <c r="D2422" s="7" t="s">
        <v>687</v>
      </c>
      <c r="E2422" s="17"/>
      <c r="F2422" s="8"/>
      <c r="G2422" s="12">
        <f>SUM(G2424:G2425)</f>
        <v>22531.15</v>
      </c>
    </row>
    <row r="2424" spans="1:7">
      <c r="A2424" s="9" t="s">
        <v>2688</v>
      </c>
      <c r="B2424" s="9" t="s">
        <v>2689</v>
      </c>
      <c r="C2424" t="s">
        <v>24</v>
      </c>
      <c r="D2424" t="s">
        <v>690</v>
      </c>
      <c r="E2424" s="18">
        <v>1680</v>
      </c>
      <c r="F2424" s="2">
        <v>12.34</v>
      </c>
      <c r="G2424" s="13">
        <f>E2424*F2424</f>
        <v>20731.2</v>
      </c>
    </row>
    <row r="2425" spans="1:7">
      <c r="A2425" s="9" t="s">
        <v>2690</v>
      </c>
      <c r="B2425" s="9" t="s">
        <v>2691</v>
      </c>
      <c r="C2425" t="s">
        <v>24</v>
      </c>
      <c r="D2425" t="s">
        <v>693</v>
      </c>
      <c r="E2425" s="18">
        <v>33.6</v>
      </c>
      <c r="F2425" s="2">
        <v>53.57</v>
      </c>
      <c r="G2425" s="13">
        <f>E2425*F2425</f>
        <v>1799.95</v>
      </c>
    </row>
    <row r="2427" spans="1:7" s="7" customFormat="1" ht="13.15">
      <c r="A2427" s="14" t="s">
        <v>2692</v>
      </c>
      <c r="B2427" s="14" t="s">
        <v>2693</v>
      </c>
      <c r="D2427" s="7" t="s">
        <v>703</v>
      </c>
      <c r="E2427" s="17"/>
      <c r="F2427" s="8"/>
      <c r="G2427" s="12">
        <f>SUM(G2429:G2434)</f>
        <v>27571.11</v>
      </c>
    </row>
    <row r="2429" spans="1:7">
      <c r="A2429" s="9" t="s">
        <v>2694</v>
      </c>
      <c r="B2429" s="9" t="s">
        <v>2695</v>
      </c>
      <c r="C2429" t="s">
        <v>24</v>
      </c>
      <c r="D2429" t="s">
        <v>706</v>
      </c>
      <c r="E2429" s="18">
        <v>33.6</v>
      </c>
      <c r="F2429" s="2">
        <v>50.28</v>
      </c>
      <c r="G2429" s="13">
        <f t="shared" ref="G2429:G2434" si="98">E2429*F2429</f>
        <v>1689.41</v>
      </c>
    </row>
    <row r="2430" spans="1:7">
      <c r="A2430" s="9" t="s">
        <v>2696</v>
      </c>
      <c r="B2430" s="9" t="s">
        <v>2697</v>
      </c>
      <c r="C2430" t="s">
        <v>24</v>
      </c>
      <c r="D2430" t="s">
        <v>709</v>
      </c>
      <c r="E2430" s="18">
        <v>33.6</v>
      </c>
      <c r="F2430" s="2">
        <v>48.61</v>
      </c>
      <c r="G2430" s="13">
        <f t="shared" si="98"/>
        <v>1633.3</v>
      </c>
    </row>
    <row r="2431" spans="1:7">
      <c r="A2431" s="9" t="s">
        <v>2698</v>
      </c>
      <c r="B2431" s="9" t="s">
        <v>2699</v>
      </c>
      <c r="C2431" t="s">
        <v>20</v>
      </c>
      <c r="D2431" t="s">
        <v>712</v>
      </c>
      <c r="E2431" s="18">
        <v>300</v>
      </c>
      <c r="F2431" s="2">
        <v>12.5</v>
      </c>
      <c r="G2431" s="13">
        <f t="shared" si="98"/>
        <v>3750</v>
      </c>
    </row>
    <row r="2432" spans="1:7">
      <c r="A2432" s="9" t="s">
        <v>2700</v>
      </c>
      <c r="B2432" s="9" t="s">
        <v>2701</v>
      </c>
      <c r="C2432" t="s">
        <v>24</v>
      </c>
      <c r="D2432" t="s">
        <v>724</v>
      </c>
      <c r="E2432" s="18">
        <v>1680</v>
      </c>
      <c r="F2432" s="2">
        <v>11.3</v>
      </c>
      <c r="G2432" s="13">
        <f t="shared" si="98"/>
        <v>18984</v>
      </c>
    </row>
    <row r="2433" spans="1:7">
      <c r="A2433" s="9" t="s">
        <v>2702</v>
      </c>
      <c r="B2433" s="9" t="s">
        <v>2703</v>
      </c>
      <c r="C2433" t="s">
        <v>696</v>
      </c>
      <c r="D2433" t="s">
        <v>715</v>
      </c>
      <c r="E2433" s="18">
        <v>30</v>
      </c>
      <c r="F2433" s="2">
        <v>17.059999999999999</v>
      </c>
      <c r="G2433" s="13">
        <f t="shared" si="98"/>
        <v>511.8</v>
      </c>
    </row>
    <row r="2434" spans="1:7">
      <c r="A2434" s="9" t="s">
        <v>2704</v>
      </c>
      <c r="B2434" s="9" t="s">
        <v>2705</v>
      </c>
      <c r="C2434" t="s">
        <v>20</v>
      </c>
      <c r="D2434" t="s">
        <v>718</v>
      </c>
      <c r="E2434" s="18">
        <v>30</v>
      </c>
      <c r="F2434" s="2">
        <v>33.42</v>
      </c>
      <c r="G2434" s="13">
        <f t="shared" si="98"/>
        <v>1002.6</v>
      </c>
    </row>
    <row r="2436" spans="1:7" s="7" customFormat="1" ht="13.15">
      <c r="A2436" s="14" t="s">
        <v>2706</v>
      </c>
      <c r="B2436" s="14" t="s">
        <v>2707</v>
      </c>
      <c r="D2436" s="7" t="s">
        <v>827</v>
      </c>
      <c r="E2436" s="17"/>
      <c r="F2436" s="8"/>
      <c r="G2436" s="12">
        <f>SUM(G2438:G2438)</f>
        <v>86770.04</v>
      </c>
    </row>
    <row r="2438" spans="1:7">
      <c r="A2438" s="9" t="s">
        <v>2708</v>
      </c>
      <c r="B2438" s="9" t="s">
        <v>2709</v>
      </c>
      <c r="C2438" t="s">
        <v>20</v>
      </c>
      <c r="D2438" t="s">
        <v>1880</v>
      </c>
      <c r="E2438" s="18">
        <v>476</v>
      </c>
      <c r="F2438" s="2">
        <v>182.29</v>
      </c>
      <c r="G2438" s="13">
        <f>E2438*F2438</f>
        <v>86770.04</v>
      </c>
    </row>
    <row r="2440" spans="1:7" s="7" customFormat="1" ht="13.15">
      <c r="A2440" s="14" t="s">
        <v>2710</v>
      </c>
      <c r="B2440" s="14" t="s">
        <v>2711</v>
      </c>
      <c r="D2440" s="7" t="s">
        <v>727</v>
      </c>
      <c r="E2440" s="17"/>
      <c r="F2440" s="8"/>
      <c r="G2440" s="12">
        <f>SUM(G2442:G2442)</f>
        <v>22233.279999999999</v>
      </c>
    </row>
    <row r="2442" spans="1:7">
      <c r="A2442" s="9" t="s">
        <v>2712</v>
      </c>
      <c r="B2442" s="9" t="s">
        <v>2713</v>
      </c>
      <c r="C2442" t="s">
        <v>696</v>
      </c>
      <c r="D2442" t="s">
        <v>1846</v>
      </c>
      <c r="E2442" s="18">
        <v>136</v>
      </c>
      <c r="F2442" s="2">
        <v>163.47999999999999</v>
      </c>
      <c r="G2442" s="13">
        <f>E2442*F2442</f>
        <v>22233.279999999999</v>
      </c>
    </row>
    <row r="2444" spans="1:7" s="7" customFormat="1" ht="13.15">
      <c r="A2444" s="14" t="s">
        <v>2714</v>
      </c>
      <c r="B2444" s="14" t="s">
        <v>2715</v>
      </c>
      <c r="D2444" s="7" t="s">
        <v>736</v>
      </c>
      <c r="E2444" s="17"/>
      <c r="F2444" s="8"/>
      <c r="G2444" s="12">
        <f>SUM(G2446:G2449)</f>
        <v>739.7</v>
      </c>
    </row>
    <row r="2446" spans="1:7">
      <c r="A2446" s="9" t="s">
        <v>2716</v>
      </c>
      <c r="B2446" s="9" t="s">
        <v>518</v>
      </c>
      <c r="C2446" t="s">
        <v>519</v>
      </c>
      <c r="D2446" t="s">
        <v>520</v>
      </c>
      <c r="E2446" s="18">
        <v>10</v>
      </c>
      <c r="F2446" s="2">
        <v>1.31</v>
      </c>
      <c r="G2446" s="13">
        <f>E2446*F2446</f>
        <v>13.1</v>
      </c>
    </row>
    <row r="2447" spans="1:7">
      <c r="A2447" s="9" t="s">
        <v>2717</v>
      </c>
      <c r="B2447" s="9" t="s">
        <v>753</v>
      </c>
      <c r="C2447" t="s">
        <v>20</v>
      </c>
      <c r="D2447" t="s">
        <v>754</v>
      </c>
      <c r="E2447" s="18">
        <v>10</v>
      </c>
      <c r="F2447" s="2">
        <v>19.93</v>
      </c>
      <c r="G2447" s="13">
        <f>E2447*F2447</f>
        <v>199.3</v>
      </c>
    </row>
    <row r="2448" spans="1:7">
      <c r="A2448" s="9" t="s">
        <v>2718</v>
      </c>
      <c r="B2448" s="9" t="s">
        <v>19</v>
      </c>
      <c r="C2448" t="s">
        <v>20</v>
      </c>
      <c r="D2448" t="s">
        <v>21</v>
      </c>
      <c r="E2448" s="18">
        <v>10</v>
      </c>
      <c r="F2448" s="2">
        <v>3.33</v>
      </c>
      <c r="G2448" s="13">
        <f>E2448*F2448</f>
        <v>33.299999999999997</v>
      </c>
    </row>
    <row r="2449" spans="1:7">
      <c r="A2449" s="9" t="s">
        <v>2719</v>
      </c>
      <c r="B2449" s="9" t="s">
        <v>48</v>
      </c>
      <c r="C2449" t="s">
        <v>20</v>
      </c>
      <c r="D2449" t="s">
        <v>49</v>
      </c>
      <c r="E2449" s="18">
        <v>10</v>
      </c>
      <c r="F2449" s="2">
        <v>49.4</v>
      </c>
      <c r="G2449" s="13">
        <f>E2449*F2449</f>
        <v>494</v>
      </c>
    </row>
    <row r="2451" spans="1:7" s="7" customFormat="1" ht="13.15">
      <c r="A2451" s="14" t="s">
        <v>2720</v>
      </c>
      <c r="B2451" s="14" t="s">
        <v>2721</v>
      </c>
      <c r="D2451" s="7" t="s">
        <v>795</v>
      </c>
      <c r="E2451" s="17"/>
      <c r="F2451" s="8"/>
      <c r="G2451" s="12">
        <f>SUM(G2453:G2453)</f>
        <v>2915</v>
      </c>
    </row>
    <row r="2453" spans="1:7">
      <c r="A2453" s="9" t="s">
        <v>2722</v>
      </c>
      <c r="B2453" s="9" t="s">
        <v>800</v>
      </c>
      <c r="C2453" t="s">
        <v>696</v>
      </c>
      <c r="D2453" t="s">
        <v>801</v>
      </c>
      <c r="E2453" s="18">
        <v>2</v>
      </c>
      <c r="F2453" s="2">
        <v>1457.5</v>
      </c>
      <c r="G2453" s="13">
        <f>E2453*F2453</f>
        <v>2915</v>
      </c>
    </row>
    <row r="2455" spans="1:7" s="7" customFormat="1" ht="13.15">
      <c r="A2455" s="14" t="s">
        <v>2723</v>
      </c>
      <c r="B2455" s="14" t="s">
        <v>2724</v>
      </c>
      <c r="D2455" s="7" t="s">
        <v>620</v>
      </c>
      <c r="E2455" s="17"/>
      <c r="F2455" s="8"/>
      <c r="G2455" s="12">
        <f>G2457+G2475+G2505+G2541</f>
        <v>698822.3</v>
      </c>
    </row>
    <row r="2457" spans="1:7" s="7" customFormat="1" ht="13.15">
      <c r="A2457" s="14" t="s">
        <v>2725</v>
      </c>
      <c r="B2457" s="14" t="s">
        <v>2726</v>
      </c>
      <c r="D2457" s="7" t="s">
        <v>2727</v>
      </c>
      <c r="E2457" s="17"/>
      <c r="F2457" s="8"/>
      <c r="G2457" s="12">
        <f>SUM(G2459:G2473)</f>
        <v>341171.85</v>
      </c>
    </row>
    <row r="2459" spans="1:7">
      <c r="A2459" s="9" t="s">
        <v>2728</v>
      </c>
      <c r="B2459" s="9" t="s">
        <v>2729</v>
      </c>
      <c r="C2459" t="s">
        <v>20</v>
      </c>
      <c r="D2459" t="s">
        <v>2730</v>
      </c>
      <c r="E2459" s="18">
        <v>304</v>
      </c>
      <c r="F2459" s="2">
        <v>154.88</v>
      </c>
      <c r="G2459" s="13">
        <f t="shared" ref="G2459:G2473" si="99">E2459*F2459</f>
        <v>47083.519999999997</v>
      </c>
    </row>
    <row r="2460" spans="1:7">
      <c r="A2460" s="9" t="s">
        <v>2731</v>
      </c>
      <c r="B2460" s="9" t="s">
        <v>2732</v>
      </c>
      <c r="C2460" t="s">
        <v>470</v>
      </c>
      <c r="D2460" t="s">
        <v>2733</v>
      </c>
      <c r="E2460" s="18">
        <v>1</v>
      </c>
      <c r="F2460" s="2">
        <v>3424.86</v>
      </c>
      <c r="G2460" s="13">
        <f t="shared" si="99"/>
        <v>3424.86</v>
      </c>
    </row>
    <row r="2461" spans="1:7">
      <c r="A2461" s="9" t="s">
        <v>2734</v>
      </c>
      <c r="B2461" s="9" t="s">
        <v>2735</v>
      </c>
      <c r="C2461" t="s">
        <v>59</v>
      </c>
      <c r="D2461" t="s">
        <v>2736</v>
      </c>
      <c r="E2461" s="18">
        <v>445.5</v>
      </c>
      <c r="F2461" s="2">
        <v>43.08</v>
      </c>
      <c r="G2461" s="13">
        <f t="shared" si="99"/>
        <v>19192.14</v>
      </c>
    </row>
    <row r="2462" spans="1:7">
      <c r="A2462" s="9" t="s">
        <v>2737</v>
      </c>
      <c r="B2462" s="9" t="s">
        <v>2738</v>
      </c>
      <c r="C2462" t="s">
        <v>59</v>
      </c>
      <c r="D2462" t="s">
        <v>2739</v>
      </c>
      <c r="E2462" s="18">
        <v>65.63</v>
      </c>
      <c r="F2462" s="2">
        <v>60.94</v>
      </c>
      <c r="G2462" s="13">
        <f t="shared" si="99"/>
        <v>3999.49</v>
      </c>
    </row>
    <row r="2463" spans="1:7">
      <c r="A2463" s="9" t="s">
        <v>2740</v>
      </c>
      <c r="B2463" s="9" t="s">
        <v>2741</v>
      </c>
      <c r="C2463" t="s">
        <v>696</v>
      </c>
      <c r="D2463" t="s">
        <v>2742</v>
      </c>
      <c r="E2463" s="18">
        <v>1</v>
      </c>
      <c r="F2463" s="2">
        <v>21395.06</v>
      </c>
      <c r="G2463" s="13">
        <f t="shared" si="99"/>
        <v>21395.06</v>
      </c>
    </row>
    <row r="2464" spans="1:7">
      <c r="A2464" s="9" t="s">
        <v>2743</v>
      </c>
      <c r="B2464" s="9" t="s">
        <v>2744</v>
      </c>
      <c r="C2464" t="s">
        <v>696</v>
      </c>
      <c r="D2464" t="s">
        <v>2745</v>
      </c>
      <c r="E2464" s="18">
        <v>1</v>
      </c>
      <c r="F2464" s="2">
        <v>69682.28</v>
      </c>
      <c r="G2464" s="13">
        <f t="shared" si="99"/>
        <v>69682.28</v>
      </c>
    </row>
    <row r="2465" spans="1:7">
      <c r="A2465" s="9" t="s">
        <v>2746</v>
      </c>
      <c r="B2465" s="9" t="s">
        <v>2747</v>
      </c>
      <c r="C2465" t="s">
        <v>696</v>
      </c>
      <c r="D2465" t="s">
        <v>2748</v>
      </c>
      <c r="E2465" s="18">
        <v>1</v>
      </c>
      <c r="F2465" s="2">
        <v>50341.65</v>
      </c>
      <c r="G2465" s="13">
        <f t="shared" si="99"/>
        <v>50341.65</v>
      </c>
    </row>
    <row r="2466" spans="1:7">
      <c r="A2466" s="9" t="s">
        <v>2749</v>
      </c>
      <c r="B2466" s="9" t="s">
        <v>2750</v>
      </c>
      <c r="C2466" t="s">
        <v>696</v>
      </c>
      <c r="D2466" t="s">
        <v>2751</v>
      </c>
      <c r="E2466" s="18">
        <v>1</v>
      </c>
      <c r="F2466" s="2">
        <v>1025.8</v>
      </c>
      <c r="G2466" s="13">
        <f t="shared" si="99"/>
        <v>1025.8</v>
      </c>
    </row>
    <row r="2467" spans="1:7">
      <c r="A2467" s="9" t="s">
        <v>2752</v>
      </c>
      <c r="B2467" s="9" t="s">
        <v>518</v>
      </c>
      <c r="C2467" t="s">
        <v>519</v>
      </c>
      <c r="D2467" t="s">
        <v>520</v>
      </c>
      <c r="E2467" s="18">
        <v>35756</v>
      </c>
      <c r="F2467" s="2">
        <v>1.31</v>
      </c>
      <c r="G2467" s="13">
        <f t="shared" si="99"/>
        <v>46840.36</v>
      </c>
    </row>
    <row r="2468" spans="1:7">
      <c r="A2468" s="9" t="s">
        <v>2753</v>
      </c>
      <c r="B2468" s="9" t="s">
        <v>2754</v>
      </c>
      <c r="C2468" t="s">
        <v>59</v>
      </c>
      <c r="D2468" t="s">
        <v>2755</v>
      </c>
      <c r="E2468" s="18">
        <v>157.5</v>
      </c>
      <c r="F2468" s="2">
        <v>18.16</v>
      </c>
      <c r="G2468" s="13">
        <f t="shared" si="99"/>
        <v>2860.2</v>
      </c>
    </row>
    <row r="2469" spans="1:7">
      <c r="A2469" s="9" t="s">
        <v>2756</v>
      </c>
      <c r="B2469" s="9" t="s">
        <v>2757</v>
      </c>
      <c r="C2469" t="s">
        <v>59</v>
      </c>
      <c r="D2469" t="s">
        <v>2758</v>
      </c>
      <c r="E2469" s="18">
        <v>103.5</v>
      </c>
      <c r="F2469" s="2">
        <v>177.06</v>
      </c>
      <c r="G2469" s="13">
        <f t="shared" si="99"/>
        <v>18325.71</v>
      </c>
    </row>
    <row r="2470" spans="1:7">
      <c r="A2470" s="9" t="s">
        <v>2759</v>
      </c>
      <c r="B2470" s="9" t="s">
        <v>2760</v>
      </c>
      <c r="C2470" t="s">
        <v>59</v>
      </c>
      <c r="D2470" t="s">
        <v>2761</v>
      </c>
      <c r="E2470" s="18">
        <v>177.18</v>
      </c>
      <c r="F2470" s="2">
        <v>103.18</v>
      </c>
      <c r="G2470" s="13">
        <f t="shared" si="99"/>
        <v>18281.43</v>
      </c>
    </row>
    <row r="2471" spans="1:7">
      <c r="A2471" s="9" t="s">
        <v>2762</v>
      </c>
      <c r="B2471" s="9" t="s">
        <v>2763</v>
      </c>
      <c r="C2471" t="s">
        <v>59</v>
      </c>
      <c r="D2471" t="s">
        <v>2764</v>
      </c>
      <c r="E2471" s="18">
        <v>50</v>
      </c>
      <c r="F2471" s="2">
        <v>92.6</v>
      </c>
      <c r="G2471" s="13">
        <f t="shared" si="99"/>
        <v>4630</v>
      </c>
    </row>
    <row r="2472" spans="1:7">
      <c r="A2472" s="9" t="s">
        <v>2765</v>
      </c>
      <c r="B2472" s="9" t="s">
        <v>580</v>
      </c>
      <c r="C2472" t="s">
        <v>24</v>
      </c>
      <c r="D2472" t="s">
        <v>523</v>
      </c>
      <c r="E2472" s="18">
        <v>453.5</v>
      </c>
      <c r="F2472" s="2">
        <v>38.82</v>
      </c>
      <c r="G2472" s="13">
        <f t="shared" si="99"/>
        <v>17604.87</v>
      </c>
    </row>
    <row r="2473" spans="1:7">
      <c r="A2473" s="9" t="s">
        <v>2766</v>
      </c>
      <c r="B2473" s="9" t="s">
        <v>2767</v>
      </c>
      <c r="C2473" t="s">
        <v>696</v>
      </c>
      <c r="D2473" t="s">
        <v>2768</v>
      </c>
      <c r="E2473" s="18">
        <v>64</v>
      </c>
      <c r="F2473" s="2">
        <v>257.57</v>
      </c>
      <c r="G2473" s="13">
        <f t="shared" si="99"/>
        <v>16484.48</v>
      </c>
    </row>
    <row r="2475" spans="1:7" s="7" customFormat="1" ht="13.15">
      <c r="A2475" s="14" t="s">
        <v>2769</v>
      </c>
      <c r="B2475" s="14" t="s">
        <v>2770</v>
      </c>
      <c r="D2475" s="7" t="s">
        <v>2771</v>
      </c>
      <c r="E2475" s="17"/>
      <c r="F2475" s="8"/>
      <c r="G2475" s="12">
        <f>G2477+G2482+G2492+G2496+G2500</f>
        <v>200979.84</v>
      </c>
    </row>
    <row r="2477" spans="1:7" s="7" customFormat="1" ht="13.15">
      <c r="A2477" s="14" t="s">
        <v>2772</v>
      </c>
      <c r="B2477" s="14" t="s">
        <v>2773</v>
      </c>
      <c r="D2477" s="7" t="s">
        <v>687</v>
      </c>
      <c r="E2477" s="17"/>
      <c r="F2477" s="8"/>
      <c r="G2477" s="12">
        <f>SUM(G2479:G2480)</f>
        <v>34320.9</v>
      </c>
    </row>
    <row r="2479" spans="1:7">
      <c r="A2479" s="9" t="s">
        <v>2774</v>
      </c>
      <c r="B2479" s="9" t="s">
        <v>689</v>
      </c>
      <c r="C2479" t="s">
        <v>24</v>
      </c>
      <c r="D2479" t="s">
        <v>690</v>
      </c>
      <c r="E2479" s="18">
        <v>3020.4</v>
      </c>
      <c r="F2479" s="2">
        <v>10.47</v>
      </c>
      <c r="G2479" s="13">
        <f>E2479*F2479</f>
        <v>31623.59</v>
      </c>
    </row>
    <row r="2480" spans="1:7">
      <c r="A2480" s="9" t="s">
        <v>2775</v>
      </c>
      <c r="B2480" s="9" t="s">
        <v>692</v>
      </c>
      <c r="C2480" t="s">
        <v>24</v>
      </c>
      <c r="D2480" t="s">
        <v>693</v>
      </c>
      <c r="E2480" s="18">
        <v>60.41</v>
      </c>
      <c r="F2480" s="2">
        <v>44.65</v>
      </c>
      <c r="G2480" s="13">
        <f>E2480*F2480</f>
        <v>2697.31</v>
      </c>
    </row>
    <row r="2482" spans="1:7" s="7" customFormat="1" ht="13.15">
      <c r="A2482" s="14" t="s">
        <v>2776</v>
      </c>
      <c r="B2482" s="14" t="s">
        <v>2777</v>
      </c>
      <c r="D2482" s="7" t="s">
        <v>703</v>
      </c>
      <c r="E2482" s="17"/>
      <c r="F2482" s="8"/>
      <c r="G2482" s="12">
        <f>SUM(G2484:G2490)</f>
        <v>65859.240000000005</v>
      </c>
    </row>
    <row r="2484" spans="1:7">
      <c r="A2484" s="9" t="s">
        <v>2778</v>
      </c>
      <c r="B2484" s="9" t="s">
        <v>705</v>
      </c>
      <c r="C2484" t="s">
        <v>24</v>
      </c>
      <c r="D2484" t="s">
        <v>706</v>
      </c>
      <c r="E2484" s="18">
        <v>60.41</v>
      </c>
      <c r="F2484" s="2">
        <v>47.73</v>
      </c>
      <c r="G2484" s="13">
        <f t="shared" ref="G2484:G2490" si="100">E2484*F2484</f>
        <v>2883.37</v>
      </c>
    </row>
    <row r="2485" spans="1:7">
      <c r="A2485" s="9" t="s">
        <v>2779</v>
      </c>
      <c r="B2485" s="9" t="s">
        <v>708</v>
      </c>
      <c r="C2485" t="s">
        <v>24</v>
      </c>
      <c r="D2485" t="s">
        <v>709</v>
      </c>
      <c r="E2485" s="18">
        <v>60.41</v>
      </c>
      <c r="F2485" s="2">
        <v>43.15</v>
      </c>
      <c r="G2485" s="13">
        <f t="shared" si="100"/>
        <v>2606.69</v>
      </c>
    </row>
    <row r="2486" spans="1:7">
      <c r="A2486" s="9" t="s">
        <v>2780</v>
      </c>
      <c r="B2486" s="9" t="s">
        <v>711</v>
      </c>
      <c r="C2486" t="s">
        <v>20</v>
      </c>
      <c r="D2486" t="s">
        <v>712</v>
      </c>
      <c r="E2486" s="18">
        <v>1078.8599999999999</v>
      </c>
      <c r="F2486" s="2">
        <v>11.68</v>
      </c>
      <c r="G2486" s="13">
        <f t="shared" si="100"/>
        <v>12601.08</v>
      </c>
    </row>
    <row r="2487" spans="1:7">
      <c r="A2487" s="9" t="s">
        <v>2781</v>
      </c>
      <c r="B2487" s="9" t="s">
        <v>723</v>
      </c>
      <c r="C2487" t="s">
        <v>24</v>
      </c>
      <c r="D2487" t="s">
        <v>724</v>
      </c>
      <c r="E2487" s="18">
        <v>3020.4</v>
      </c>
      <c r="F2487" s="2">
        <v>10.7</v>
      </c>
      <c r="G2487" s="13">
        <f t="shared" si="100"/>
        <v>32318.28</v>
      </c>
    </row>
    <row r="2488" spans="1:7">
      <c r="A2488" s="9" t="s">
        <v>2782</v>
      </c>
      <c r="B2488" s="9" t="s">
        <v>714</v>
      </c>
      <c r="C2488" t="s">
        <v>696</v>
      </c>
      <c r="D2488" t="s">
        <v>715</v>
      </c>
      <c r="E2488" s="18">
        <v>528</v>
      </c>
      <c r="F2488" s="2">
        <v>15.83</v>
      </c>
      <c r="G2488" s="13">
        <f t="shared" si="100"/>
        <v>8358.24</v>
      </c>
    </row>
    <row r="2489" spans="1:7">
      <c r="A2489" s="9" t="s">
        <v>2783</v>
      </c>
      <c r="B2489" s="9" t="s">
        <v>717</v>
      </c>
      <c r="C2489" t="s">
        <v>20</v>
      </c>
      <c r="D2489" t="s">
        <v>718</v>
      </c>
      <c r="E2489" s="18">
        <v>158.28</v>
      </c>
      <c r="F2489" s="2">
        <v>31.13</v>
      </c>
      <c r="G2489" s="13">
        <f t="shared" si="100"/>
        <v>4927.26</v>
      </c>
    </row>
    <row r="2490" spans="1:7">
      <c r="A2490" s="9" t="s">
        <v>2784</v>
      </c>
      <c r="B2490" s="9" t="s">
        <v>1874</v>
      </c>
      <c r="C2490" t="s">
        <v>20</v>
      </c>
      <c r="D2490" t="s">
        <v>1875</v>
      </c>
      <c r="E2490" s="18">
        <v>108</v>
      </c>
      <c r="F2490" s="2">
        <v>20.04</v>
      </c>
      <c r="G2490" s="13">
        <f t="shared" si="100"/>
        <v>2164.3200000000002</v>
      </c>
    </row>
    <row r="2492" spans="1:7" s="7" customFormat="1" ht="13.15">
      <c r="A2492" s="14" t="s">
        <v>2785</v>
      </c>
      <c r="B2492" s="14" t="s">
        <v>2786</v>
      </c>
      <c r="D2492" s="7" t="s">
        <v>727</v>
      </c>
      <c r="E2492" s="17"/>
      <c r="F2492" s="8"/>
      <c r="G2492" s="12">
        <f>SUM(G2494:G2494)</f>
        <v>21438</v>
      </c>
    </row>
    <row r="2494" spans="1:7">
      <c r="A2494" s="9" t="s">
        <v>2787</v>
      </c>
      <c r="B2494" s="9" t="s">
        <v>1845</v>
      </c>
      <c r="C2494" t="s">
        <v>696</v>
      </c>
      <c r="D2494" t="s">
        <v>1846</v>
      </c>
      <c r="E2494" s="18">
        <v>150</v>
      </c>
      <c r="F2494" s="2">
        <v>142.91999999999999</v>
      </c>
      <c r="G2494" s="13">
        <f>E2494*F2494</f>
        <v>21438</v>
      </c>
    </row>
    <row r="2496" spans="1:7" s="7" customFormat="1" ht="13.15">
      <c r="A2496" s="14" t="s">
        <v>2788</v>
      </c>
      <c r="B2496" s="14" t="s">
        <v>2789</v>
      </c>
      <c r="D2496" s="7" t="s">
        <v>736</v>
      </c>
      <c r="E2496" s="17"/>
      <c r="F2496" s="8"/>
      <c r="G2496" s="12">
        <f>SUM(G2498:G2498)</f>
        <v>99.65</v>
      </c>
    </row>
    <row r="2498" spans="1:7">
      <c r="A2498" s="9" t="s">
        <v>2790</v>
      </c>
      <c r="B2498" s="9" t="s">
        <v>753</v>
      </c>
      <c r="C2498" t="s">
        <v>20</v>
      </c>
      <c r="D2498" t="s">
        <v>754</v>
      </c>
      <c r="E2498" s="18">
        <v>5</v>
      </c>
      <c r="F2498" s="2">
        <v>19.93</v>
      </c>
      <c r="G2498" s="13">
        <f>E2498*F2498</f>
        <v>99.65</v>
      </c>
    </row>
    <row r="2500" spans="1:7" s="7" customFormat="1" ht="13.15">
      <c r="A2500" s="14" t="s">
        <v>2791</v>
      </c>
      <c r="B2500" s="14" t="s">
        <v>2792</v>
      </c>
      <c r="D2500" s="7" t="s">
        <v>795</v>
      </c>
      <c r="E2500" s="17"/>
      <c r="F2500" s="8"/>
      <c r="G2500" s="12">
        <f>SUM(G2502:G2503)</f>
        <v>79262.05</v>
      </c>
    </row>
    <row r="2502" spans="1:7">
      <c r="A2502" s="9" t="s">
        <v>2793</v>
      </c>
      <c r="B2502" s="9" t="s">
        <v>800</v>
      </c>
      <c r="C2502" t="s">
        <v>696</v>
      </c>
      <c r="D2502" t="s">
        <v>801</v>
      </c>
      <c r="E2502" s="18">
        <v>7</v>
      </c>
      <c r="F2502" s="2">
        <v>1457.5</v>
      </c>
      <c r="G2502" s="13">
        <f>E2502*F2502</f>
        <v>10202.5</v>
      </c>
    </row>
    <row r="2503" spans="1:7">
      <c r="A2503" s="9" t="s">
        <v>2794</v>
      </c>
      <c r="B2503" s="9" t="s">
        <v>2795</v>
      </c>
      <c r="C2503" t="s">
        <v>59</v>
      </c>
      <c r="D2503" t="s">
        <v>2796</v>
      </c>
      <c r="E2503" s="18">
        <v>1335</v>
      </c>
      <c r="F2503" s="2">
        <v>51.73</v>
      </c>
      <c r="G2503" s="13">
        <f>E2503*F2503</f>
        <v>69059.55</v>
      </c>
    </row>
    <row r="2505" spans="1:7" s="7" customFormat="1" ht="13.15">
      <c r="A2505" s="14" t="s">
        <v>2797</v>
      </c>
      <c r="B2505" s="14" t="s">
        <v>2798</v>
      </c>
      <c r="D2505" s="7" t="s">
        <v>2799</v>
      </c>
      <c r="E2505" s="17"/>
      <c r="F2505" s="8"/>
      <c r="G2505" s="12">
        <f>G2507+G2512+G2522+G2526+G2530+G2536</f>
        <v>103503.72</v>
      </c>
    </row>
    <row r="2507" spans="1:7" s="7" customFormat="1" ht="13.15">
      <c r="A2507" s="14" t="s">
        <v>2800</v>
      </c>
      <c r="B2507" s="14" t="s">
        <v>2801</v>
      </c>
      <c r="D2507" s="7" t="s">
        <v>687</v>
      </c>
      <c r="E2507" s="17"/>
      <c r="F2507" s="8"/>
      <c r="G2507" s="12">
        <f>SUM(G2509:G2510)</f>
        <v>29309.25</v>
      </c>
    </row>
    <row r="2509" spans="1:7">
      <c r="A2509" s="9" t="s">
        <v>2802</v>
      </c>
      <c r="B2509" s="9" t="s">
        <v>2689</v>
      </c>
      <c r="C2509" t="s">
        <v>24</v>
      </c>
      <c r="D2509" t="s">
        <v>690</v>
      </c>
      <c r="E2509" s="18">
        <v>2185.39</v>
      </c>
      <c r="F2509" s="2">
        <v>12.34</v>
      </c>
      <c r="G2509" s="13">
        <f>E2509*F2509</f>
        <v>26967.71</v>
      </c>
    </row>
    <row r="2510" spans="1:7">
      <c r="A2510" s="9" t="s">
        <v>2803</v>
      </c>
      <c r="B2510" s="9" t="s">
        <v>2691</v>
      </c>
      <c r="C2510" t="s">
        <v>24</v>
      </c>
      <c r="D2510" t="s">
        <v>693</v>
      </c>
      <c r="E2510" s="18">
        <v>43.71</v>
      </c>
      <c r="F2510" s="2">
        <v>53.57</v>
      </c>
      <c r="G2510" s="13">
        <f>E2510*F2510</f>
        <v>2341.54</v>
      </c>
    </row>
    <row r="2512" spans="1:7" s="7" customFormat="1" ht="13.15">
      <c r="A2512" s="14" t="s">
        <v>2804</v>
      </c>
      <c r="B2512" s="14" t="s">
        <v>2805</v>
      </c>
      <c r="D2512" s="7" t="s">
        <v>703</v>
      </c>
      <c r="E2512" s="17"/>
      <c r="F2512" s="8"/>
      <c r="G2512" s="12">
        <f>SUM(G2514:G2520)</f>
        <v>47950.400000000001</v>
      </c>
    </row>
    <row r="2514" spans="1:7">
      <c r="A2514" s="9" t="s">
        <v>2806</v>
      </c>
      <c r="B2514" s="9" t="s">
        <v>2695</v>
      </c>
      <c r="C2514" t="s">
        <v>24</v>
      </c>
      <c r="D2514" t="s">
        <v>706</v>
      </c>
      <c r="E2514" s="18">
        <v>43.71</v>
      </c>
      <c r="F2514" s="2">
        <v>50.28</v>
      </c>
      <c r="G2514" s="13">
        <f t="shared" ref="G2514:G2520" si="101">E2514*F2514</f>
        <v>2197.7399999999998</v>
      </c>
    </row>
    <row r="2515" spans="1:7">
      <c r="A2515" s="9" t="s">
        <v>2807</v>
      </c>
      <c r="B2515" s="9" t="s">
        <v>2697</v>
      </c>
      <c r="C2515" t="s">
        <v>24</v>
      </c>
      <c r="D2515" t="s">
        <v>709</v>
      </c>
      <c r="E2515" s="18">
        <v>43.71</v>
      </c>
      <c r="F2515" s="2">
        <v>48.61</v>
      </c>
      <c r="G2515" s="13">
        <f t="shared" si="101"/>
        <v>2124.7399999999998</v>
      </c>
    </row>
    <row r="2516" spans="1:7">
      <c r="A2516" s="9" t="s">
        <v>2808</v>
      </c>
      <c r="B2516" s="9" t="s">
        <v>2699</v>
      </c>
      <c r="C2516" t="s">
        <v>20</v>
      </c>
      <c r="D2516" t="s">
        <v>712</v>
      </c>
      <c r="E2516" s="18">
        <v>76.7</v>
      </c>
      <c r="F2516" s="2">
        <v>12.5</v>
      </c>
      <c r="G2516" s="13">
        <f t="shared" si="101"/>
        <v>958.75</v>
      </c>
    </row>
    <row r="2517" spans="1:7">
      <c r="A2517" s="9" t="s">
        <v>2809</v>
      </c>
      <c r="B2517" s="9" t="s">
        <v>2703</v>
      </c>
      <c r="C2517" t="s">
        <v>696</v>
      </c>
      <c r="D2517" t="s">
        <v>715</v>
      </c>
      <c r="E2517" s="18">
        <v>112</v>
      </c>
      <c r="F2517" s="2">
        <v>17.059999999999999</v>
      </c>
      <c r="G2517" s="13">
        <f t="shared" si="101"/>
        <v>1910.72</v>
      </c>
    </row>
    <row r="2518" spans="1:7">
      <c r="A2518" s="9" t="s">
        <v>2810</v>
      </c>
      <c r="B2518" s="9" t="s">
        <v>2705</v>
      </c>
      <c r="C2518" t="s">
        <v>20</v>
      </c>
      <c r="D2518" t="s">
        <v>718</v>
      </c>
      <c r="E2518" s="18">
        <v>32.840000000000003</v>
      </c>
      <c r="F2518" s="2">
        <v>33.42</v>
      </c>
      <c r="G2518" s="13">
        <f t="shared" si="101"/>
        <v>1097.51</v>
      </c>
    </row>
    <row r="2519" spans="1:7">
      <c r="A2519" s="9" t="s">
        <v>2811</v>
      </c>
      <c r="B2519" s="9" t="s">
        <v>2812</v>
      </c>
      <c r="C2519" t="s">
        <v>24</v>
      </c>
      <c r="D2519" t="s">
        <v>721</v>
      </c>
      <c r="E2519" s="18">
        <v>825.94</v>
      </c>
      <c r="F2519" s="2">
        <v>18.12</v>
      </c>
      <c r="G2519" s="13">
        <f t="shared" si="101"/>
        <v>14966.03</v>
      </c>
    </row>
    <row r="2520" spans="1:7">
      <c r="A2520" s="9" t="s">
        <v>2813</v>
      </c>
      <c r="B2520" s="9" t="s">
        <v>2701</v>
      </c>
      <c r="C2520" t="s">
        <v>24</v>
      </c>
      <c r="D2520" t="s">
        <v>724</v>
      </c>
      <c r="E2520" s="18">
        <v>2185.39</v>
      </c>
      <c r="F2520" s="2">
        <v>11.3</v>
      </c>
      <c r="G2520" s="13">
        <f t="shared" si="101"/>
        <v>24694.91</v>
      </c>
    </row>
    <row r="2522" spans="1:7" s="7" customFormat="1" ht="13.15">
      <c r="A2522" s="14" t="s">
        <v>2814</v>
      </c>
      <c r="B2522" s="14" t="s">
        <v>2815</v>
      </c>
      <c r="D2522" s="7" t="s">
        <v>827</v>
      </c>
      <c r="E2522" s="17"/>
      <c r="F2522" s="8"/>
      <c r="G2522" s="12">
        <f>SUM(G2524:G2524)</f>
        <v>5104.12</v>
      </c>
    </row>
    <row r="2524" spans="1:7">
      <c r="A2524" s="9" t="s">
        <v>2816</v>
      </c>
      <c r="B2524" s="9" t="s">
        <v>2709</v>
      </c>
      <c r="C2524" t="s">
        <v>20</v>
      </c>
      <c r="D2524" t="s">
        <v>1880</v>
      </c>
      <c r="E2524" s="18">
        <v>28</v>
      </c>
      <c r="F2524" s="2">
        <v>182.29</v>
      </c>
      <c r="G2524" s="13">
        <f>E2524*F2524</f>
        <v>5104.12</v>
      </c>
    </row>
    <row r="2526" spans="1:7" s="7" customFormat="1" ht="13.15">
      <c r="A2526" s="14" t="s">
        <v>2817</v>
      </c>
      <c r="B2526" s="14" t="s">
        <v>2818</v>
      </c>
      <c r="D2526" s="7" t="s">
        <v>727</v>
      </c>
      <c r="E2526" s="17"/>
      <c r="F2526" s="8"/>
      <c r="G2526" s="12">
        <f>SUM(G2528:G2528)</f>
        <v>1364.83</v>
      </c>
    </row>
    <row r="2528" spans="1:7">
      <c r="A2528" s="9" t="s">
        <v>2819</v>
      </c>
      <c r="B2528" s="9" t="s">
        <v>1842</v>
      </c>
      <c r="C2528" t="s">
        <v>20</v>
      </c>
      <c r="D2528" t="s">
        <v>1843</v>
      </c>
      <c r="E2528" s="18">
        <v>27.15</v>
      </c>
      <c r="F2528" s="2">
        <v>50.27</v>
      </c>
      <c r="G2528" s="13">
        <f>E2528*F2528</f>
        <v>1364.83</v>
      </c>
    </row>
    <row r="2530" spans="1:7" s="7" customFormat="1" ht="13.15">
      <c r="A2530" s="14" t="s">
        <v>2820</v>
      </c>
      <c r="B2530" s="14" t="s">
        <v>2821</v>
      </c>
      <c r="D2530" s="7" t="s">
        <v>736</v>
      </c>
      <c r="E2530" s="17"/>
      <c r="F2530" s="8"/>
      <c r="G2530" s="12">
        <f>SUM(G2532:G2534)</f>
        <v>12172.68</v>
      </c>
    </row>
    <row r="2532" spans="1:7">
      <c r="A2532" s="9" t="s">
        <v>2822</v>
      </c>
      <c r="B2532" s="9" t="s">
        <v>518</v>
      </c>
      <c r="C2532" t="s">
        <v>519</v>
      </c>
      <c r="D2532" t="s">
        <v>520</v>
      </c>
      <c r="E2532" s="18">
        <v>226.52</v>
      </c>
      <c r="F2532" s="2">
        <v>1.31</v>
      </c>
      <c r="G2532" s="13">
        <f>E2532*F2532</f>
        <v>296.74</v>
      </c>
    </row>
    <row r="2533" spans="1:7">
      <c r="A2533" s="9" t="s">
        <v>2823</v>
      </c>
      <c r="B2533" s="9" t="s">
        <v>846</v>
      </c>
      <c r="C2533" t="s">
        <v>20</v>
      </c>
      <c r="D2533" t="s">
        <v>847</v>
      </c>
      <c r="E2533" s="18">
        <v>92</v>
      </c>
      <c r="F2533" s="2">
        <v>126.92</v>
      </c>
      <c r="G2533" s="13">
        <f>E2533*F2533</f>
        <v>11676.64</v>
      </c>
    </row>
    <row r="2534" spans="1:7">
      <c r="A2534" s="9" t="s">
        <v>2824</v>
      </c>
      <c r="B2534" s="9" t="s">
        <v>753</v>
      </c>
      <c r="C2534" t="s">
        <v>20</v>
      </c>
      <c r="D2534" t="s">
        <v>754</v>
      </c>
      <c r="E2534" s="18">
        <v>10</v>
      </c>
      <c r="F2534" s="2">
        <v>19.93</v>
      </c>
      <c r="G2534" s="13">
        <f>E2534*F2534</f>
        <v>199.3</v>
      </c>
    </row>
    <row r="2536" spans="1:7" s="7" customFormat="1" ht="13.15">
      <c r="A2536" s="14" t="s">
        <v>2825</v>
      </c>
      <c r="B2536" s="14" t="s">
        <v>2826</v>
      </c>
      <c r="D2536" s="7" t="s">
        <v>795</v>
      </c>
      <c r="E2536" s="17"/>
      <c r="F2536" s="8"/>
      <c r="G2536" s="12">
        <f>SUM(G2538:G2539)</f>
        <v>7602.44</v>
      </c>
    </row>
    <row r="2538" spans="1:7">
      <c r="A2538" s="9" t="s">
        <v>2827</v>
      </c>
      <c r="B2538" s="9" t="s">
        <v>1029</v>
      </c>
      <c r="C2538" t="s">
        <v>24</v>
      </c>
      <c r="D2538" t="s">
        <v>1030</v>
      </c>
      <c r="E2538" s="18">
        <v>54.3</v>
      </c>
      <c r="F2538" s="2">
        <v>5.8</v>
      </c>
      <c r="G2538" s="13">
        <f>E2538*F2538</f>
        <v>314.94</v>
      </c>
    </row>
    <row r="2539" spans="1:7">
      <c r="A2539" s="9" t="s">
        <v>2828</v>
      </c>
      <c r="B2539" s="9" t="s">
        <v>800</v>
      </c>
      <c r="C2539" t="s">
        <v>696</v>
      </c>
      <c r="D2539" t="s">
        <v>801</v>
      </c>
      <c r="E2539" s="18">
        <v>5</v>
      </c>
      <c r="F2539" s="2">
        <v>1457.5</v>
      </c>
      <c r="G2539" s="13">
        <f>E2539*F2539</f>
        <v>7287.5</v>
      </c>
    </row>
    <row r="2541" spans="1:7" s="7" customFormat="1" ht="13.15">
      <c r="A2541" s="14" t="s">
        <v>2829</v>
      </c>
      <c r="B2541" s="14" t="s">
        <v>2830</v>
      </c>
      <c r="D2541" s="7" t="s">
        <v>2831</v>
      </c>
      <c r="E2541" s="17"/>
      <c r="F2541" s="8"/>
      <c r="G2541" s="12">
        <f>SUM(G2543:G2554)</f>
        <v>53166.89</v>
      </c>
    </row>
    <row r="2543" spans="1:7">
      <c r="A2543" s="9" t="s">
        <v>2832</v>
      </c>
      <c r="B2543" s="9" t="s">
        <v>1029</v>
      </c>
      <c r="C2543" t="s">
        <v>24</v>
      </c>
      <c r="D2543" t="s">
        <v>1030</v>
      </c>
      <c r="E2543" s="18">
        <v>261.25</v>
      </c>
      <c r="F2543" s="2">
        <v>5.8</v>
      </c>
      <c r="G2543" s="13">
        <f t="shared" ref="G2543:G2554" si="102">E2543*F2543</f>
        <v>1515.25</v>
      </c>
    </row>
    <row r="2544" spans="1:7">
      <c r="A2544" s="9" t="s">
        <v>2833</v>
      </c>
      <c r="B2544" s="9" t="s">
        <v>2834</v>
      </c>
      <c r="C2544" t="s">
        <v>59</v>
      </c>
      <c r="D2544" t="s">
        <v>2835</v>
      </c>
      <c r="E2544" s="18">
        <v>13.07</v>
      </c>
      <c r="F2544" s="2">
        <v>1.84</v>
      </c>
      <c r="G2544" s="13">
        <f t="shared" si="102"/>
        <v>24.05</v>
      </c>
    </row>
    <row r="2545" spans="1:7">
      <c r="A2545" s="9" t="s">
        <v>2836</v>
      </c>
      <c r="B2545" s="9" t="s">
        <v>2837</v>
      </c>
      <c r="C2545" t="s">
        <v>24</v>
      </c>
      <c r="D2545" t="s">
        <v>2838</v>
      </c>
      <c r="E2545" s="18">
        <v>261.25</v>
      </c>
      <c r="F2545" s="2">
        <v>2.0499999999999998</v>
      </c>
      <c r="G2545" s="13">
        <f t="shared" si="102"/>
        <v>535.55999999999995</v>
      </c>
    </row>
    <row r="2546" spans="1:7">
      <c r="A2546" s="9" t="s">
        <v>2839</v>
      </c>
      <c r="B2546" s="9" t="s">
        <v>2840</v>
      </c>
      <c r="C2546" t="s">
        <v>24</v>
      </c>
      <c r="D2546" t="s">
        <v>2841</v>
      </c>
      <c r="E2546" s="18">
        <v>17.25</v>
      </c>
      <c r="F2546" s="2">
        <v>15.79</v>
      </c>
      <c r="G2546" s="13">
        <f t="shared" si="102"/>
        <v>272.38</v>
      </c>
    </row>
    <row r="2547" spans="1:7">
      <c r="A2547" s="9" t="s">
        <v>2842</v>
      </c>
      <c r="B2547" s="9" t="s">
        <v>2763</v>
      </c>
      <c r="C2547" t="s">
        <v>59</v>
      </c>
      <c r="D2547" t="s">
        <v>2764</v>
      </c>
      <c r="E2547" s="18">
        <v>113</v>
      </c>
      <c r="F2547" s="2">
        <v>92.6</v>
      </c>
      <c r="G2547" s="13">
        <f t="shared" si="102"/>
        <v>10463.799999999999</v>
      </c>
    </row>
    <row r="2548" spans="1:7">
      <c r="A2548" s="9" t="s">
        <v>2843</v>
      </c>
      <c r="B2548" s="9" t="s">
        <v>2844</v>
      </c>
      <c r="C2548" t="s">
        <v>24</v>
      </c>
      <c r="D2548" t="s">
        <v>2845</v>
      </c>
      <c r="E2548" s="18">
        <v>452</v>
      </c>
      <c r="F2548" s="2">
        <v>8.33</v>
      </c>
      <c r="G2548" s="13">
        <f t="shared" si="102"/>
        <v>3765.16</v>
      </c>
    </row>
    <row r="2549" spans="1:7">
      <c r="A2549" s="9" t="s">
        <v>2846</v>
      </c>
      <c r="B2549" s="9" t="s">
        <v>1005</v>
      </c>
      <c r="C2549" t="s">
        <v>24</v>
      </c>
      <c r="D2549" t="s">
        <v>1006</v>
      </c>
      <c r="E2549" s="18">
        <v>452</v>
      </c>
      <c r="F2549" s="2">
        <v>42.95</v>
      </c>
      <c r="G2549" s="13">
        <f t="shared" si="102"/>
        <v>19413.400000000001</v>
      </c>
    </row>
    <row r="2550" spans="1:7">
      <c r="A2550" s="9" t="s">
        <v>2847</v>
      </c>
      <c r="B2550" s="9" t="s">
        <v>2848</v>
      </c>
      <c r="C2550" t="s">
        <v>59</v>
      </c>
      <c r="D2550" t="s">
        <v>1733</v>
      </c>
      <c r="E2550" s="18">
        <v>113</v>
      </c>
      <c r="F2550" s="2">
        <v>21.63</v>
      </c>
      <c r="G2550" s="13">
        <f t="shared" si="102"/>
        <v>2444.19</v>
      </c>
    </row>
    <row r="2551" spans="1:7">
      <c r="A2551" s="9" t="s">
        <v>2849</v>
      </c>
      <c r="B2551" s="9" t="s">
        <v>1023</v>
      </c>
      <c r="C2551" t="s">
        <v>24</v>
      </c>
      <c r="D2551" t="s">
        <v>1024</v>
      </c>
      <c r="E2551" s="18">
        <v>45.2</v>
      </c>
      <c r="F2551" s="2">
        <v>18.579999999999998</v>
      </c>
      <c r="G2551" s="13">
        <f t="shared" si="102"/>
        <v>839.82</v>
      </c>
    </row>
    <row r="2552" spans="1:7">
      <c r="A2552" s="9" t="s">
        <v>2850</v>
      </c>
      <c r="B2552" s="9" t="s">
        <v>993</v>
      </c>
      <c r="C2552" t="s">
        <v>24</v>
      </c>
      <c r="D2552" t="s">
        <v>994</v>
      </c>
      <c r="E2552" s="18">
        <v>452</v>
      </c>
      <c r="F2552" s="2">
        <v>12.54</v>
      </c>
      <c r="G2552" s="13">
        <f t="shared" si="102"/>
        <v>5668.08</v>
      </c>
    </row>
    <row r="2553" spans="1:7">
      <c r="A2553" s="9" t="s">
        <v>2851</v>
      </c>
      <c r="B2553" s="9" t="s">
        <v>1017</v>
      </c>
      <c r="C2553" t="s">
        <v>20</v>
      </c>
      <c r="D2553" t="s">
        <v>1018</v>
      </c>
      <c r="E2553" s="18">
        <v>40</v>
      </c>
      <c r="F2553" s="2">
        <v>90.82</v>
      </c>
      <c r="G2553" s="13">
        <f t="shared" si="102"/>
        <v>3632.8</v>
      </c>
    </row>
    <row r="2554" spans="1:7">
      <c r="A2554" s="9" t="s">
        <v>2852</v>
      </c>
      <c r="B2554" s="9" t="s">
        <v>1020</v>
      </c>
      <c r="C2554" t="s">
        <v>20</v>
      </c>
      <c r="D2554" t="s">
        <v>1021</v>
      </c>
      <c r="E2554" s="18">
        <v>40</v>
      </c>
      <c r="F2554" s="2">
        <v>114.81</v>
      </c>
      <c r="G2554" s="13">
        <f t="shared" si="102"/>
        <v>4592.3999999999996</v>
      </c>
    </row>
    <row r="2556" spans="1:7" s="7" customFormat="1" ht="13.15">
      <c r="A2556" s="14" t="s">
        <v>2853</v>
      </c>
      <c r="B2556" s="14" t="s">
        <v>2854</v>
      </c>
      <c r="D2556" s="7" t="s">
        <v>2855</v>
      </c>
      <c r="E2556" s="17"/>
      <c r="F2556" s="8"/>
      <c r="G2556" s="12">
        <f>G2558+G2582+G2604+G2628+G2652+G2675+G2699+G2723+G2747+G2771+G2795</f>
        <v>4121356.88</v>
      </c>
    </row>
    <row r="2558" spans="1:7" s="7" customFormat="1" ht="13.15">
      <c r="A2558" s="14" t="s">
        <v>2856</v>
      </c>
      <c r="B2558" s="14" t="s">
        <v>2857</v>
      </c>
      <c r="D2558" s="7" t="s">
        <v>2858</v>
      </c>
      <c r="E2558" s="17"/>
      <c r="F2558" s="8"/>
      <c r="G2558" s="12">
        <f>SUM(G2560:G2560)</f>
        <v>237846.08</v>
      </c>
    </row>
    <row r="2560" spans="1:7" s="7" customFormat="1" ht="13.15">
      <c r="A2560" s="14" t="s">
        <v>2859</v>
      </c>
      <c r="B2560" s="14" t="s">
        <v>2860</v>
      </c>
      <c r="D2560" s="7" t="s">
        <v>620</v>
      </c>
      <c r="E2560" s="17"/>
      <c r="F2560" s="8"/>
      <c r="G2560" s="12">
        <f>SUM(G2562:G2580)</f>
        <v>237846.08</v>
      </c>
    </row>
    <row r="2562" spans="1:7">
      <c r="A2562" s="9" t="s">
        <v>2861</v>
      </c>
      <c r="B2562" s="9" t="s">
        <v>2862</v>
      </c>
      <c r="C2562" t="s">
        <v>470</v>
      </c>
      <c r="D2562" t="s">
        <v>2863</v>
      </c>
      <c r="E2562" s="18">
        <v>1</v>
      </c>
      <c r="F2562" s="2">
        <v>219.08</v>
      </c>
      <c r="G2562" s="13">
        <f t="shared" ref="G2562:G2580" si="103">E2562*F2562</f>
        <v>219.08</v>
      </c>
    </row>
    <row r="2563" spans="1:7">
      <c r="A2563" s="9" t="s">
        <v>2864</v>
      </c>
      <c r="B2563" s="9" t="s">
        <v>2865</v>
      </c>
      <c r="C2563" t="s">
        <v>59</v>
      </c>
      <c r="D2563" t="s">
        <v>2866</v>
      </c>
      <c r="E2563" s="18">
        <v>2.56</v>
      </c>
      <c r="F2563" s="2">
        <v>2636.29</v>
      </c>
      <c r="G2563" s="13">
        <f t="shared" si="103"/>
        <v>6748.9</v>
      </c>
    </row>
    <row r="2564" spans="1:7">
      <c r="A2564" s="9" t="s">
        <v>2867</v>
      </c>
      <c r="B2564" s="9" t="s">
        <v>2868</v>
      </c>
      <c r="C2564" t="s">
        <v>24</v>
      </c>
      <c r="D2564" t="s">
        <v>2869</v>
      </c>
      <c r="E2564" s="18">
        <v>25.64</v>
      </c>
      <c r="F2564" s="2">
        <v>13.79</v>
      </c>
      <c r="G2564" s="13">
        <f t="shared" si="103"/>
        <v>353.58</v>
      </c>
    </row>
    <row r="2565" spans="1:7">
      <c r="A2565" s="9" t="s">
        <v>2870</v>
      </c>
      <c r="B2565" s="9" t="s">
        <v>2871</v>
      </c>
      <c r="C2565" t="s">
        <v>470</v>
      </c>
      <c r="D2565" t="s">
        <v>2872</v>
      </c>
      <c r="E2565" s="18">
        <v>39</v>
      </c>
      <c r="F2565" s="2">
        <v>239.99</v>
      </c>
      <c r="G2565" s="13">
        <f t="shared" si="103"/>
        <v>9359.61</v>
      </c>
    </row>
    <row r="2566" spans="1:7">
      <c r="A2566" s="9" t="s">
        <v>2873</v>
      </c>
      <c r="B2566" s="9" t="s">
        <v>2874</v>
      </c>
      <c r="C2566" t="s">
        <v>59</v>
      </c>
      <c r="D2566" t="s">
        <v>2875</v>
      </c>
      <c r="E2566" s="18">
        <v>15.38</v>
      </c>
      <c r="F2566" s="2">
        <v>895.28</v>
      </c>
      <c r="G2566" s="13">
        <f t="shared" si="103"/>
        <v>13769.41</v>
      </c>
    </row>
    <row r="2567" spans="1:7">
      <c r="A2567" s="9" t="s">
        <v>2876</v>
      </c>
      <c r="B2567" s="9" t="s">
        <v>2877</v>
      </c>
      <c r="C2567" t="s">
        <v>59</v>
      </c>
      <c r="D2567" t="s">
        <v>2878</v>
      </c>
      <c r="E2567" s="18">
        <v>3.85</v>
      </c>
      <c r="F2567" s="2">
        <v>1728.28</v>
      </c>
      <c r="G2567" s="13">
        <f t="shared" si="103"/>
        <v>6653.88</v>
      </c>
    </row>
    <row r="2568" spans="1:7">
      <c r="A2568" s="9" t="s">
        <v>2879</v>
      </c>
      <c r="B2568" s="9" t="s">
        <v>2880</v>
      </c>
      <c r="C2568" t="s">
        <v>24</v>
      </c>
      <c r="D2568" t="s">
        <v>2881</v>
      </c>
      <c r="E2568" s="18">
        <v>15</v>
      </c>
      <c r="F2568" s="2">
        <v>133.31</v>
      </c>
      <c r="G2568" s="13">
        <f t="shared" si="103"/>
        <v>1999.65</v>
      </c>
    </row>
    <row r="2569" spans="1:7">
      <c r="A2569" s="9" t="s">
        <v>2882</v>
      </c>
      <c r="B2569" s="9" t="s">
        <v>2883</v>
      </c>
      <c r="C2569" t="s">
        <v>24</v>
      </c>
      <c r="D2569" t="s">
        <v>2884</v>
      </c>
      <c r="E2569" s="18">
        <v>15</v>
      </c>
      <c r="F2569" s="2">
        <v>371.08</v>
      </c>
      <c r="G2569" s="13">
        <f t="shared" si="103"/>
        <v>5566.2</v>
      </c>
    </row>
    <row r="2570" spans="1:7">
      <c r="A2570" s="9" t="s">
        <v>2885</v>
      </c>
      <c r="B2570" s="9" t="s">
        <v>2886</v>
      </c>
      <c r="C2570" t="s">
        <v>20</v>
      </c>
      <c r="D2570" t="s">
        <v>2887</v>
      </c>
      <c r="E2570" s="18">
        <v>3089</v>
      </c>
      <c r="F2570" s="2">
        <v>27.81</v>
      </c>
      <c r="G2570" s="13">
        <f t="shared" si="103"/>
        <v>85905.09</v>
      </c>
    </row>
    <row r="2571" spans="1:7">
      <c r="A2571" s="9" t="s">
        <v>2888</v>
      </c>
      <c r="B2571" s="9" t="s">
        <v>2889</v>
      </c>
      <c r="C2571" t="s">
        <v>24</v>
      </c>
      <c r="D2571" t="s">
        <v>2890</v>
      </c>
      <c r="E2571" s="18">
        <v>144.19999999999999</v>
      </c>
      <c r="F2571" s="2">
        <v>22.98</v>
      </c>
      <c r="G2571" s="13">
        <f t="shared" si="103"/>
        <v>3313.72</v>
      </c>
    </row>
    <row r="2572" spans="1:7">
      <c r="A2572" s="9" t="s">
        <v>2891</v>
      </c>
      <c r="B2572" s="9" t="s">
        <v>2892</v>
      </c>
      <c r="C2572" t="s">
        <v>24</v>
      </c>
      <c r="D2572" t="s">
        <v>2893</v>
      </c>
      <c r="E2572" s="18">
        <v>392</v>
      </c>
      <c r="F2572" s="2">
        <v>43.51</v>
      </c>
      <c r="G2572" s="13">
        <f t="shared" si="103"/>
        <v>17055.919999999998</v>
      </c>
    </row>
    <row r="2573" spans="1:7">
      <c r="A2573" s="9" t="s">
        <v>2894</v>
      </c>
      <c r="B2573" s="9" t="s">
        <v>2895</v>
      </c>
      <c r="C2573" t="s">
        <v>20</v>
      </c>
      <c r="D2573" t="s">
        <v>2896</v>
      </c>
      <c r="E2573" s="18">
        <v>321.5</v>
      </c>
      <c r="F2573" s="2">
        <v>42.35</v>
      </c>
      <c r="G2573" s="13">
        <f t="shared" si="103"/>
        <v>13615.53</v>
      </c>
    </row>
    <row r="2574" spans="1:7">
      <c r="A2574" s="9" t="s">
        <v>2897</v>
      </c>
      <c r="B2574" s="9" t="s">
        <v>2898</v>
      </c>
      <c r="C2574" t="s">
        <v>24</v>
      </c>
      <c r="D2574" t="s">
        <v>2899</v>
      </c>
      <c r="E2574" s="18">
        <v>1.8</v>
      </c>
      <c r="F2574" s="2">
        <v>40.18</v>
      </c>
      <c r="G2574" s="13">
        <f t="shared" si="103"/>
        <v>72.319999999999993</v>
      </c>
    </row>
    <row r="2575" spans="1:7">
      <c r="A2575" s="9" t="s">
        <v>2900</v>
      </c>
      <c r="B2575" s="9" t="s">
        <v>2901</v>
      </c>
      <c r="C2575" t="s">
        <v>20</v>
      </c>
      <c r="D2575" t="s">
        <v>2902</v>
      </c>
      <c r="E2575" s="18">
        <v>321.5</v>
      </c>
      <c r="F2575" s="2">
        <v>40.85</v>
      </c>
      <c r="G2575" s="13">
        <f t="shared" si="103"/>
        <v>13133.28</v>
      </c>
    </row>
    <row r="2576" spans="1:7">
      <c r="A2576" s="9" t="s">
        <v>2903</v>
      </c>
      <c r="B2576" s="9" t="s">
        <v>2904</v>
      </c>
      <c r="C2576" t="s">
        <v>20</v>
      </c>
      <c r="D2576" t="s">
        <v>2905</v>
      </c>
      <c r="E2576" s="18">
        <v>321.5</v>
      </c>
      <c r="F2576" s="2">
        <v>110.06</v>
      </c>
      <c r="G2576" s="13">
        <f t="shared" si="103"/>
        <v>35384.29</v>
      </c>
    </row>
    <row r="2577" spans="1:7">
      <c r="A2577" s="9" t="s">
        <v>2906</v>
      </c>
      <c r="B2577" s="9" t="s">
        <v>2907</v>
      </c>
      <c r="C2577" t="s">
        <v>470</v>
      </c>
      <c r="D2577" t="s">
        <v>2908</v>
      </c>
      <c r="E2577" s="18">
        <v>8</v>
      </c>
      <c r="F2577" s="2">
        <v>307.48</v>
      </c>
      <c r="G2577" s="13">
        <f t="shared" si="103"/>
        <v>2459.84</v>
      </c>
    </row>
    <row r="2578" spans="1:7">
      <c r="A2578" s="9" t="s">
        <v>2909</v>
      </c>
      <c r="B2578" s="9" t="s">
        <v>2910</v>
      </c>
      <c r="C2578" t="s">
        <v>20</v>
      </c>
      <c r="D2578" t="s">
        <v>2911</v>
      </c>
      <c r="E2578" s="18">
        <v>3215</v>
      </c>
      <c r="F2578" s="2">
        <v>6.7</v>
      </c>
      <c r="G2578" s="13">
        <f t="shared" si="103"/>
        <v>21540.5</v>
      </c>
    </row>
    <row r="2579" spans="1:7">
      <c r="A2579" s="9" t="s">
        <v>2912</v>
      </c>
      <c r="B2579" s="9" t="s">
        <v>2913</v>
      </c>
      <c r="C2579" t="s">
        <v>470</v>
      </c>
      <c r="D2579" t="s">
        <v>2914</v>
      </c>
      <c r="E2579" s="18">
        <v>12</v>
      </c>
      <c r="F2579" s="2">
        <v>44.82</v>
      </c>
      <c r="G2579" s="13">
        <f t="shared" si="103"/>
        <v>537.84</v>
      </c>
    </row>
    <row r="2580" spans="1:7">
      <c r="A2580" s="9" t="s">
        <v>2915</v>
      </c>
      <c r="B2580" s="9" t="s">
        <v>2916</v>
      </c>
      <c r="C2580" t="s">
        <v>470</v>
      </c>
      <c r="D2580" t="s">
        <v>2917</v>
      </c>
      <c r="E2580" s="18">
        <v>12</v>
      </c>
      <c r="F2580" s="2">
        <v>13.12</v>
      </c>
      <c r="G2580" s="13">
        <f t="shared" si="103"/>
        <v>157.44</v>
      </c>
    </row>
    <row r="2582" spans="1:7" s="7" customFormat="1" ht="13.15">
      <c r="A2582" s="14" t="s">
        <v>2918</v>
      </c>
      <c r="B2582" s="14" t="s">
        <v>2919</v>
      </c>
      <c r="D2582" s="7" t="s">
        <v>2920</v>
      </c>
      <c r="E2582" s="17"/>
      <c r="F2582" s="8"/>
      <c r="G2582" s="12">
        <f>SUM(G2584:G2584)</f>
        <v>128072.8</v>
      </c>
    </row>
    <row r="2584" spans="1:7" s="7" customFormat="1" ht="13.15">
      <c r="A2584" s="14" t="s">
        <v>2921</v>
      </c>
      <c r="B2584" s="14" t="s">
        <v>2922</v>
      </c>
      <c r="D2584" s="7" t="s">
        <v>620</v>
      </c>
      <c r="E2584" s="17"/>
      <c r="F2584" s="8"/>
      <c r="G2584" s="12">
        <f>SUM(G2586:G2602)</f>
        <v>128072.8</v>
      </c>
    </row>
    <row r="2586" spans="1:7">
      <c r="A2586" s="9" t="s">
        <v>2923</v>
      </c>
      <c r="B2586" s="9" t="s">
        <v>2862</v>
      </c>
      <c r="C2586" t="s">
        <v>470</v>
      </c>
      <c r="D2586" t="s">
        <v>2863</v>
      </c>
      <c r="E2586" s="18">
        <v>1</v>
      </c>
      <c r="F2586" s="2">
        <v>219.08</v>
      </c>
      <c r="G2586" s="13">
        <f t="shared" ref="G2586:G2602" si="104">E2586*F2586</f>
        <v>219.08</v>
      </c>
    </row>
    <row r="2587" spans="1:7">
      <c r="A2587" s="9" t="s">
        <v>2924</v>
      </c>
      <c r="B2587" s="9" t="s">
        <v>2865</v>
      </c>
      <c r="C2587" t="s">
        <v>59</v>
      </c>
      <c r="D2587" t="s">
        <v>2866</v>
      </c>
      <c r="E2587" s="18">
        <v>2.56</v>
      </c>
      <c r="F2587" s="2">
        <v>2636.29</v>
      </c>
      <c r="G2587" s="13">
        <f t="shared" si="104"/>
        <v>6748.9</v>
      </c>
    </row>
    <row r="2588" spans="1:7">
      <c r="A2588" s="9" t="s">
        <v>2925</v>
      </c>
      <c r="B2588" s="9" t="s">
        <v>2868</v>
      </c>
      <c r="C2588" t="s">
        <v>24</v>
      </c>
      <c r="D2588" t="s">
        <v>2869</v>
      </c>
      <c r="E2588" s="18">
        <v>25.64</v>
      </c>
      <c r="F2588" s="2">
        <v>13.79</v>
      </c>
      <c r="G2588" s="13">
        <f t="shared" si="104"/>
        <v>353.58</v>
      </c>
    </row>
    <row r="2589" spans="1:7">
      <c r="A2589" s="9" t="s">
        <v>2926</v>
      </c>
      <c r="B2589" s="9" t="s">
        <v>2871</v>
      </c>
      <c r="C2589" t="s">
        <v>470</v>
      </c>
      <c r="D2589" t="s">
        <v>2872</v>
      </c>
      <c r="E2589" s="18">
        <v>39</v>
      </c>
      <c r="F2589" s="2">
        <v>239.99</v>
      </c>
      <c r="G2589" s="13">
        <f t="shared" si="104"/>
        <v>9359.61</v>
      </c>
    </row>
    <row r="2590" spans="1:7">
      <c r="A2590" s="9" t="s">
        <v>2927</v>
      </c>
      <c r="B2590" s="9" t="s">
        <v>2874</v>
      </c>
      <c r="C2590" t="s">
        <v>59</v>
      </c>
      <c r="D2590" t="s">
        <v>2875</v>
      </c>
      <c r="E2590" s="18">
        <v>15.38</v>
      </c>
      <c r="F2590" s="2">
        <v>895.28</v>
      </c>
      <c r="G2590" s="13">
        <f t="shared" si="104"/>
        <v>13769.41</v>
      </c>
    </row>
    <row r="2591" spans="1:7">
      <c r="A2591" s="9" t="s">
        <v>2928</v>
      </c>
      <c r="B2591" s="9" t="s">
        <v>2877</v>
      </c>
      <c r="C2591" t="s">
        <v>59</v>
      </c>
      <c r="D2591" t="s">
        <v>2878</v>
      </c>
      <c r="E2591" s="18">
        <v>3.85</v>
      </c>
      <c r="F2591" s="2">
        <v>1728.28</v>
      </c>
      <c r="G2591" s="13">
        <f t="shared" si="104"/>
        <v>6653.88</v>
      </c>
    </row>
    <row r="2592" spans="1:7">
      <c r="A2592" s="9" t="s">
        <v>2929</v>
      </c>
      <c r="B2592" s="9" t="s">
        <v>2880</v>
      </c>
      <c r="C2592" t="s">
        <v>24</v>
      </c>
      <c r="D2592" t="s">
        <v>2881</v>
      </c>
      <c r="E2592" s="18">
        <v>15</v>
      </c>
      <c r="F2592" s="2">
        <v>133.31</v>
      </c>
      <c r="G2592" s="13">
        <f t="shared" si="104"/>
        <v>1999.65</v>
      </c>
    </row>
    <row r="2593" spans="1:7">
      <c r="A2593" s="9" t="s">
        <v>2930</v>
      </c>
      <c r="B2593" s="9" t="s">
        <v>2883</v>
      </c>
      <c r="C2593" t="s">
        <v>24</v>
      </c>
      <c r="D2593" t="s">
        <v>2884</v>
      </c>
      <c r="E2593" s="18">
        <v>45</v>
      </c>
      <c r="F2593" s="2">
        <v>371.08</v>
      </c>
      <c r="G2593" s="13">
        <f t="shared" si="104"/>
        <v>16698.599999999999</v>
      </c>
    </row>
    <row r="2594" spans="1:7">
      <c r="A2594" s="9" t="s">
        <v>2931</v>
      </c>
      <c r="B2594" s="9" t="s">
        <v>2886</v>
      </c>
      <c r="C2594" t="s">
        <v>20</v>
      </c>
      <c r="D2594" t="s">
        <v>2887</v>
      </c>
      <c r="E2594" s="18">
        <v>1643</v>
      </c>
      <c r="F2594" s="2">
        <v>27.81</v>
      </c>
      <c r="G2594" s="13">
        <f t="shared" si="104"/>
        <v>45691.83</v>
      </c>
    </row>
    <row r="2595" spans="1:7">
      <c r="A2595" s="9" t="s">
        <v>2932</v>
      </c>
      <c r="B2595" s="9" t="s">
        <v>2889</v>
      </c>
      <c r="C2595" t="s">
        <v>24</v>
      </c>
      <c r="D2595" t="s">
        <v>2890</v>
      </c>
      <c r="E2595" s="18">
        <v>199.6</v>
      </c>
      <c r="F2595" s="2">
        <v>22.98</v>
      </c>
      <c r="G2595" s="13">
        <f t="shared" si="104"/>
        <v>4586.8100000000004</v>
      </c>
    </row>
    <row r="2596" spans="1:7">
      <c r="A2596" s="9" t="s">
        <v>2933</v>
      </c>
      <c r="B2596" s="9" t="s">
        <v>2892</v>
      </c>
      <c r="C2596" t="s">
        <v>24</v>
      </c>
      <c r="D2596" t="s">
        <v>2893</v>
      </c>
      <c r="E2596" s="18">
        <v>102</v>
      </c>
      <c r="F2596" s="2">
        <v>43.51</v>
      </c>
      <c r="G2596" s="13">
        <f t="shared" si="104"/>
        <v>4438.0200000000004</v>
      </c>
    </row>
    <row r="2597" spans="1:7">
      <c r="A2597" s="9" t="s">
        <v>2934</v>
      </c>
      <c r="B2597" s="9" t="s">
        <v>2895</v>
      </c>
      <c r="C2597" t="s">
        <v>20</v>
      </c>
      <c r="D2597" t="s">
        <v>2896</v>
      </c>
      <c r="E2597" s="18">
        <v>151</v>
      </c>
      <c r="F2597" s="2">
        <v>42.35</v>
      </c>
      <c r="G2597" s="13">
        <f t="shared" si="104"/>
        <v>6394.85</v>
      </c>
    </row>
    <row r="2598" spans="1:7">
      <c r="A2598" s="9" t="s">
        <v>2935</v>
      </c>
      <c r="B2598" s="9" t="s">
        <v>2898</v>
      </c>
      <c r="C2598" t="s">
        <v>24</v>
      </c>
      <c r="D2598" t="s">
        <v>2899</v>
      </c>
      <c r="E2598" s="18">
        <v>1.8</v>
      </c>
      <c r="F2598" s="2">
        <v>40.18</v>
      </c>
      <c r="G2598" s="13">
        <f t="shared" si="104"/>
        <v>72.319999999999993</v>
      </c>
    </row>
    <row r="2599" spans="1:7">
      <c r="A2599" s="9" t="s">
        <v>2936</v>
      </c>
      <c r="B2599" s="9" t="s">
        <v>2907</v>
      </c>
      <c r="C2599" t="s">
        <v>470</v>
      </c>
      <c r="D2599" t="s">
        <v>2908</v>
      </c>
      <c r="E2599" s="18">
        <v>1</v>
      </c>
      <c r="F2599" s="2">
        <v>307.48</v>
      </c>
      <c r="G2599" s="13">
        <f t="shared" si="104"/>
        <v>307.48</v>
      </c>
    </row>
    <row r="2600" spans="1:7">
      <c r="A2600" s="9" t="s">
        <v>2937</v>
      </c>
      <c r="B2600" s="9" t="s">
        <v>2910</v>
      </c>
      <c r="C2600" t="s">
        <v>20</v>
      </c>
      <c r="D2600" t="s">
        <v>2911</v>
      </c>
      <c r="E2600" s="18">
        <v>1505</v>
      </c>
      <c r="F2600" s="2">
        <v>6.7</v>
      </c>
      <c r="G2600" s="13">
        <f t="shared" si="104"/>
        <v>10083.5</v>
      </c>
    </row>
    <row r="2601" spans="1:7">
      <c r="A2601" s="9" t="s">
        <v>2938</v>
      </c>
      <c r="B2601" s="9" t="s">
        <v>2913</v>
      </c>
      <c r="C2601" t="s">
        <v>470</v>
      </c>
      <c r="D2601" t="s">
        <v>2914</v>
      </c>
      <c r="E2601" s="18">
        <v>12</v>
      </c>
      <c r="F2601" s="2">
        <v>44.82</v>
      </c>
      <c r="G2601" s="13">
        <f t="shared" si="104"/>
        <v>537.84</v>
      </c>
    </row>
    <row r="2602" spans="1:7">
      <c r="A2602" s="9" t="s">
        <v>2939</v>
      </c>
      <c r="B2602" s="9" t="s">
        <v>2916</v>
      </c>
      <c r="C2602" t="s">
        <v>470</v>
      </c>
      <c r="D2602" t="s">
        <v>2917</v>
      </c>
      <c r="E2602" s="18">
        <v>12</v>
      </c>
      <c r="F2602" s="2">
        <v>13.12</v>
      </c>
      <c r="G2602" s="13">
        <f t="shared" si="104"/>
        <v>157.44</v>
      </c>
    </row>
    <row r="2604" spans="1:7" s="7" customFormat="1" ht="13.15">
      <c r="A2604" s="14" t="s">
        <v>2940</v>
      </c>
      <c r="B2604" s="14" t="s">
        <v>2941</v>
      </c>
      <c r="D2604" s="7" t="s">
        <v>2942</v>
      </c>
      <c r="E2604" s="17"/>
      <c r="F2604" s="8"/>
      <c r="G2604" s="12">
        <f>SUM(G2606:G2606)</f>
        <v>653610.15</v>
      </c>
    </row>
    <row r="2606" spans="1:7" s="7" customFormat="1" ht="13.15">
      <c r="A2606" s="14" t="s">
        <v>2943</v>
      </c>
      <c r="B2606" s="14" t="s">
        <v>2944</v>
      </c>
      <c r="D2606" s="7" t="s">
        <v>620</v>
      </c>
      <c r="E2606" s="17"/>
      <c r="F2606" s="8"/>
      <c r="G2606" s="12">
        <f>SUM(G2608:G2626)</f>
        <v>653610.15</v>
      </c>
    </row>
    <row r="2608" spans="1:7">
      <c r="A2608" s="9" t="s">
        <v>2945</v>
      </c>
      <c r="B2608" s="9" t="s">
        <v>2862</v>
      </c>
      <c r="C2608" t="s">
        <v>470</v>
      </c>
      <c r="D2608" t="s">
        <v>2863</v>
      </c>
      <c r="E2608" s="18">
        <v>1</v>
      </c>
      <c r="F2608" s="2">
        <v>219.08</v>
      </c>
      <c r="G2608" s="13">
        <f t="shared" ref="G2608:G2626" si="105">E2608*F2608</f>
        <v>219.08</v>
      </c>
    </row>
    <row r="2609" spans="1:7">
      <c r="A2609" s="9" t="s">
        <v>2946</v>
      </c>
      <c r="B2609" s="9" t="s">
        <v>2865</v>
      </c>
      <c r="C2609" t="s">
        <v>59</v>
      </c>
      <c r="D2609" t="s">
        <v>2866</v>
      </c>
      <c r="E2609" s="18">
        <v>2.56</v>
      </c>
      <c r="F2609" s="2">
        <v>2636.29</v>
      </c>
      <c r="G2609" s="13">
        <f t="shared" si="105"/>
        <v>6748.9</v>
      </c>
    </row>
    <row r="2610" spans="1:7">
      <c r="A2610" s="9" t="s">
        <v>2947</v>
      </c>
      <c r="B2610" s="9" t="s">
        <v>2868</v>
      </c>
      <c r="C2610" t="s">
        <v>24</v>
      </c>
      <c r="D2610" t="s">
        <v>2869</v>
      </c>
      <c r="E2610" s="18">
        <v>25.64</v>
      </c>
      <c r="F2610" s="2">
        <v>13.79</v>
      </c>
      <c r="G2610" s="13">
        <f t="shared" si="105"/>
        <v>353.58</v>
      </c>
    </row>
    <row r="2611" spans="1:7">
      <c r="A2611" s="9" t="s">
        <v>2948</v>
      </c>
      <c r="B2611" s="9" t="s">
        <v>2871</v>
      </c>
      <c r="C2611" t="s">
        <v>470</v>
      </c>
      <c r="D2611" t="s">
        <v>2872</v>
      </c>
      <c r="E2611" s="18">
        <v>39</v>
      </c>
      <c r="F2611" s="2">
        <v>239.99</v>
      </c>
      <c r="G2611" s="13">
        <f t="shared" si="105"/>
        <v>9359.61</v>
      </c>
    </row>
    <row r="2612" spans="1:7">
      <c r="A2612" s="9" t="s">
        <v>2949</v>
      </c>
      <c r="B2612" s="9" t="s">
        <v>2874</v>
      </c>
      <c r="C2612" t="s">
        <v>59</v>
      </c>
      <c r="D2612" t="s">
        <v>2875</v>
      </c>
      <c r="E2612" s="18">
        <v>15.38</v>
      </c>
      <c r="F2612" s="2">
        <v>895.28</v>
      </c>
      <c r="G2612" s="13">
        <f t="shared" si="105"/>
        <v>13769.41</v>
      </c>
    </row>
    <row r="2613" spans="1:7">
      <c r="A2613" s="9" t="s">
        <v>2950</v>
      </c>
      <c r="B2613" s="9" t="s">
        <v>2877</v>
      </c>
      <c r="C2613" t="s">
        <v>59</v>
      </c>
      <c r="D2613" t="s">
        <v>2878</v>
      </c>
      <c r="E2613" s="18">
        <v>3.85</v>
      </c>
      <c r="F2613" s="2">
        <v>1728.28</v>
      </c>
      <c r="G2613" s="13">
        <f t="shared" si="105"/>
        <v>6653.88</v>
      </c>
    </row>
    <row r="2614" spans="1:7">
      <c r="A2614" s="9" t="s">
        <v>2951</v>
      </c>
      <c r="B2614" s="9" t="s">
        <v>2880</v>
      </c>
      <c r="C2614" t="s">
        <v>24</v>
      </c>
      <c r="D2614" t="s">
        <v>2881</v>
      </c>
      <c r="E2614" s="18">
        <v>15</v>
      </c>
      <c r="F2614" s="2">
        <v>133.31</v>
      </c>
      <c r="G2614" s="13">
        <f t="shared" si="105"/>
        <v>1999.65</v>
      </c>
    </row>
    <row r="2615" spans="1:7">
      <c r="A2615" s="9" t="s">
        <v>2952</v>
      </c>
      <c r="B2615" s="9" t="s">
        <v>2883</v>
      </c>
      <c r="C2615" t="s">
        <v>24</v>
      </c>
      <c r="D2615" t="s">
        <v>2884</v>
      </c>
      <c r="E2615" s="18">
        <v>15</v>
      </c>
      <c r="F2615" s="2">
        <v>371.08</v>
      </c>
      <c r="G2615" s="13">
        <f t="shared" si="105"/>
        <v>5566.2</v>
      </c>
    </row>
    <row r="2616" spans="1:7">
      <c r="A2616" s="9" t="s">
        <v>2953</v>
      </c>
      <c r="B2616" s="9" t="s">
        <v>2886</v>
      </c>
      <c r="C2616" t="s">
        <v>20</v>
      </c>
      <c r="D2616" t="s">
        <v>2887</v>
      </c>
      <c r="E2616" s="18">
        <v>7480</v>
      </c>
      <c r="F2616" s="2">
        <v>27.81</v>
      </c>
      <c r="G2616" s="13">
        <f t="shared" si="105"/>
        <v>208018.8</v>
      </c>
    </row>
    <row r="2617" spans="1:7">
      <c r="A2617" s="9" t="s">
        <v>2954</v>
      </c>
      <c r="B2617" s="9" t="s">
        <v>2889</v>
      </c>
      <c r="C2617" t="s">
        <v>24</v>
      </c>
      <c r="D2617" t="s">
        <v>2890</v>
      </c>
      <c r="E2617" s="18">
        <v>4135.7</v>
      </c>
      <c r="F2617" s="2">
        <v>22.98</v>
      </c>
      <c r="G2617" s="13">
        <f t="shared" si="105"/>
        <v>95038.39</v>
      </c>
    </row>
    <row r="2618" spans="1:7">
      <c r="A2618" s="9" t="s">
        <v>2955</v>
      </c>
      <c r="B2618" s="9" t="s">
        <v>2892</v>
      </c>
      <c r="C2618" t="s">
        <v>24</v>
      </c>
      <c r="D2618" t="s">
        <v>2893</v>
      </c>
      <c r="E2618" s="18">
        <v>1932</v>
      </c>
      <c r="F2618" s="2">
        <v>43.51</v>
      </c>
      <c r="G2618" s="13">
        <f t="shared" si="105"/>
        <v>84061.32</v>
      </c>
    </row>
    <row r="2619" spans="1:7">
      <c r="A2619" s="9" t="s">
        <v>2956</v>
      </c>
      <c r="B2619" s="9" t="s">
        <v>2895</v>
      </c>
      <c r="C2619" t="s">
        <v>20</v>
      </c>
      <c r="D2619" t="s">
        <v>2896</v>
      </c>
      <c r="E2619" s="18">
        <v>823.5</v>
      </c>
      <c r="F2619" s="2">
        <v>42.35</v>
      </c>
      <c r="G2619" s="13">
        <f t="shared" si="105"/>
        <v>34875.230000000003</v>
      </c>
    </row>
    <row r="2620" spans="1:7">
      <c r="A2620" s="9" t="s">
        <v>2957</v>
      </c>
      <c r="B2620" s="9" t="s">
        <v>2898</v>
      </c>
      <c r="C2620" t="s">
        <v>24</v>
      </c>
      <c r="D2620" t="s">
        <v>2899</v>
      </c>
      <c r="E2620" s="18">
        <v>2.7</v>
      </c>
      <c r="F2620" s="2">
        <v>40.18</v>
      </c>
      <c r="G2620" s="13">
        <f t="shared" si="105"/>
        <v>108.49</v>
      </c>
    </row>
    <row r="2621" spans="1:7">
      <c r="A2621" s="9" t="s">
        <v>2958</v>
      </c>
      <c r="B2621" s="9" t="s">
        <v>2901</v>
      </c>
      <c r="C2621" t="s">
        <v>20</v>
      </c>
      <c r="D2621" t="s">
        <v>2902</v>
      </c>
      <c r="E2621" s="18">
        <v>823.5</v>
      </c>
      <c r="F2621" s="2">
        <v>40.85</v>
      </c>
      <c r="G2621" s="13">
        <f t="shared" si="105"/>
        <v>33639.980000000003</v>
      </c>
    </row>
    <row r="2622" spans="1:7">
      <c r="A2622" s="9" t="s">
        <v>2959</v>
      </c>
      <c r="B2622" s="9" t="s">
        <v>2904</v>
      </c>
      <c r="C2622" t="s">
        <v>20</v>
      </c>
      <c r="D2622" t="s">
        <v>2905</v>
      </c>
      <c r="E2622" s="18">
        <v>823.5</v>
      </c>
      <c r="F2622" s="2">
        <v>110.06</v>
      </c>
      <c r="G2622" s="13">
        <f t="shared" si="105"/>
        <v>90634.41</v>
      </c>
    </row>
    <row r="2623" spans="1:7">
      <c r="A2623" s="9" t="s">
        <v>2960</v>
      </c>
      <c r="B2623" s="9" t="s">
        <v>2907</v>
      </c>
      <c r="C2623" t="s">
        <v>470</v>
      </c>
      <c r="D2623" t="s">
        <v>2908</v>
      </c>
      <c r="E2623" s="18">
        <v>18</v>
      </c>
      <c r="F2623" s="2">
        <v>307.48</v>
      </c>
      <c r="G2623" s="13">
        <f t="shared" si="105"/>
        <v>5534.64</v>
      </c>
    </row>
    <row r="2624" spans="1:7">
      <c r="A2624" s="9" t="s">
        <v>2961</v>
      </c>
      <c r="B2624" s="9" t="s">
        <v>2910</v>
      </c>
      <c r="C2624" t="s">
        <v>20</v>
      </c>
      <c r="D2624" t="s">
        <v>2911</v>
      </c>
      <c r="E2624" s="18">
        <v>8235</v>
      </c>
      <c r="F2624" s="2">
        <v>6.7</v>
      </c>
      <c r="G2624" s="13">
        <f t="shared" si="105"/>
        <v>55174.5</v>
      </c>
    </row>
    <row r="2625" spans="1:7">
      <c r="A2625" s="9" t="s">
        <v>2962</v>
      </c>
      <c r="B2625" s="9" t="s">
        <v>2913</v>
      </c>
      <c r="C2625" t="s">
        <v>470</v>
      </c>
      <c r="D2625" t="s">
        <v>2914</v>
      </c>
      <c r="E2625" s="18">
        <v>32</v>
      </c>
      <c r="F2625" s="2">
        <v>44.82</v>
      </c>
      <c r="G2625" s="13">
        <f t="shared" si="105"/>
        <v>1434.24</v>
      </c>
    </row>
    <row r="2626" spans="1:7">
      <c r="A2626" s="9" t="s">
        <v>2963</v>
      </c>
      <c r="B2626" s="9" t="s">
        <v>2916</v>
      </c>
      <c r="C2626" t="s">
        <v>470</v>
      </c>
      <c r="D2626" t="s">
        <v>2917</v>
      </c>
      <c r="E2626" s="18">
        <v>32</v>
      </c>
      <c r="F2626" s="2">
        <v>13.12</v>
      </c>
      <c r="G2626" s="13">
        <f t="shared" si="105"/>
        <v>419.84</v>
      </c>
    </row>
    <row r="2628" spans="1:7" s="7" customFormat="1" ht="13.15">
      <c r="A2628" s="14" t="s">
        <v>2964</v>
      </c>
      <c r="B2628" s="14" t="s">
        <v>2965</v>
      </c>
      <c r="D2628" s="7" t="s">
        <v>2966</v>
      </c>
      <c r="E2628" s="17"/>
      <c r="F2628" s="8"/>
      <c r="G2628" s="12">
        <f>SUM(G2630:G2630)</f>
        <v>1265446.44</v>
      </c>
    </row>
    <row r="2630" spans="1:7" s="7" customFormat="1" ht="13.15">
      <c r="A2630" s="14" t="s">
        <v>2967</v>
      </c>
      <c r="B2630" s="14" t="s">
        <v>2968</v>
      </c>
      <c r="D2630" s="7" t="s">
        <v>620</v>
      </c>
      <c r="E2630" s="17"/>
      <c r="F2630" s="8"/>
      <c r="G2630" s="12">
        <f>SUM(G2632:G2650)</f>
        <v>1265446.44</v>
      </c>
    </row>
    <row r="2632" spans="1:7">
      <c r="A2632" s="9" t="s">
        <v>2969</v>
      </c>
      <c r="B2632" s="9" t="s">
        <v>2862</v>
      </c>
      <c r="C2632" t="s">
        <v>470</v>
      </c>
      <c r="D2632" t="s">
        <v>2863</v>
      </c>
      <c r="E2632" s="18">
        <v>1</v>
      </c>
      <c r="F2632" s="2">
        <v>219.08</v>
      </c>
      <c r="G2632" s="13">
        <f t="shared" ref="G2632:G2650" si="106">E2632*F2632</f>
        <v>219.08</v>
      </c>
    </row>
    <row r="2633" spans="1:7">
      <c r="A2633" s="9" t="s">
        <v>2970</v>
      </c>
      <c r="B2633" s="9" t="s">
        <v>2865</v>
      </c>
      <c r="C2633" t="s">
        <v>59</v>
      </c>
      <c r="D2633" t="s">
        <v>2866</v>
      </c>
      <c r="E2633" s="18">
        <v>42.3</v>
      </c>
      <c r="F2633" s="2">
        <v>2636.29</v>
      </c>
      <c r="G2633" s="13">
        <f t="shared" si="106"/>
        <v>111515.07</v>
      </c>
    </row>
    <row r="2634" spans="1:7">
      <c r="A2634" s="9" t="s">
        <v>2971</v>
      </c>
      <c r="B2634" s="9" t="s">
        <v>2868</v>
      </c>
      <c r="C2634" t="s">
        <v>24</v>
      </c>
      <c r="D2634" t="s">
        <v>2869</v>
      </c>
      <c r="E2634" s="18">
        <v>25.64</v>
      </c>
      <c r="F2634" s="2">
        <v>13.79</v>
      </c>
      <c r="G2634" s="13">
        <f t="shared" si="106"/>
        <v>353.58</v>
      </c>
    </row>
    <row r="2635" spans="1:7">
      <c r="A2635" s="9" t="s">
        <v>2972</v>
      </c>
      <c r="B2635" s="9" t="s">
        <v>2871</v>
      </c>
      <c r="C2635" t="s">
        <v>470</v>
      </c>
      <c r="D2635" t="s">
        <v>2872</v>
      </c>
      <c r="E2635" s="18">
        <v>39</v>
      </c>
      <c r="F2635" s="2">
        <v>239.99</v>
      </c>
      <c r="G2635" s="13">
        <f t="shared" si="106"/>
        <v>9359.61</v>
      </c>
    </row>
    <row r="2636" spans="1:7">
      <c r="A2636" s="9" t="s">
        <v>2973</v>
      </c>
      <c r="B2636" s="9" t="s">
        <v>2874</v>
      </c>
      <c r="C2636" t="s">
        <v>59</v>
      </c>
      <c r="D2636" t="s">
        <v>2875</v>
      </c>
      <c r="E2636" s="18">
        <v>15.38</v>
      </c>
      <c r="F2636" s="2">
        <v>895.28</v>
      </c>
      <c r="G2636" s="13">
        <f t="shared" si="106"/>
        <v>13769.41</v>
      </c>
    </row>
    <row r="2637" spans="1:7">
      <c r="A2637" s="9" t="s">
        <v>2974</v>
      </c>
      <c r="B2637" s="9" t="s">
        <v>2877</v>
      </c>
      <c r="C2637" t="s">
        <v>59</v>
      </c>
      <c r="D2637" t="s">
        <v>2878</v>
      </c>
      <c r="E2637" s="18">
        <v>3.85</v>
      </c>
      <c r="F2637" s="2">
        <v>1728.28</v>
      </c>
      <c r="G2637" s="13">
        <f t="shared" si="106"/>
        <v>6653.88</v>
      </c>
    </row>
    <row r="2638" spans="1:7">
      <c r="A2638" s="9" t="s">
        <v>2975</v>
      </c>
      <c r="B2638" s="9" t="s">
        <v>2880</v>
      </c>
      <c r="C2638" t="s">
        <v>24</v>
      </c>
      <c r="D2638" t="s">
        <v>2881</v>
      </c>
      <c r="E2638" s="18">
        <v>480</v>
      </c>
      <c r="F2638" s="2">
        <v>133.31</v>
      </c>
      <c r="G2638" s="13">
        <f t="shared" si="106"/>
        <v>63988.800000000003</v>
      </c>
    </row>
    <row r="2639" spans="1:7">
      <c r="A2639" s="9" t="s">
        <v>2976</v>
      </c>
      <c r="B2639" s="9" t="s">
        <v>2883</v>
      </c>
      <c r="C2639" t="s">
        <v>24</v>
      </c>
      <c r="D2639" t="s">
        <v>2884</v>
      </c>
      <c r="E2639" s="18">
        <v>315</v>
      </c>
      <c r="F2639" s="2">
        <v>371.08</v>
      </c>
      <c r="G2639" s="13">
        <f t="shared" si="106"/>
        <v>116890.2</v>
      </c>
    </row>
    <row r="2640" spans="1:7">
      <c r="A2640" s="9" t="s">
        <v>2977</v>
      </c>
      <c r="B2640" s="9" t="s">
        <v>2886</v>
      </c>
      <c r="C2640" t="s">
        <v>20</v>
      </c>
      <c r="D2640" t="s">
        <v>2887</v>
      </c>
      <c r="E2640" s="18">
        <v>13042</v>
      </c>
      <c r="F2640" s="2">
        <v>27.81</v>
      </c>
      <c r="G2640" s="13">
        <f t="shared" si="106"/>
        <v>362698.02</v>
      </c>
    </row>
    <row r="2641" spans="1:7">
      <c r="A2641" s="9" t="s">
        <v>2978</v>
      </c>
      <c r="B2641" s="9" t="s">
        <v>2889</v>
      </c>
      <c r="C2641" t="s">
        <v>24</v>
      </c>
      <c r="D2641" t="s">
        <v>2890</v>
      </c>
      <c r="E2641" s="18">
        <v>7955.4</v>
      </c>
      <c r="F2641" s="2">
        <v>22.98</v>
      </c>
      <c r="G2641" s="13">
        <f t="shared" si="106"/>
        <v>182815.09</v>
      </c>
    </row>
    <row r="2642" spans="1:7">
      <c r="A2642" s="9" t="s">
        <v>2979</v>
      </c>
      <c r="B2642" s="9" t="s">
        <v>2892</v>
      </c>
      <c r="C2642" t="s">
        <v>24</v>
      </c>
      <c r="D2642" t="s">
        <v>2893</v>
      </c>
      <c r="E2642" s="18">
        <v>1108</v>
      </c>
      <c r="F2642" s="2">
        <v>43.51</v>
      </c>
      <c r="G2642" s="13">
        <f t="shared" si="106"/>
        <v>48209.08</v>
      </c>
    </row>
    <row r="2643" spans="1:7">
      <c r="A2643" s="9" t="s">
        <v>2980</v>
      </c>
      <c r="B2643" s="9" t="s">
        <v>2895</v>
      </c>
      <c r="C2643" t="s">
        <v>20</v>
      </c>
      <c r="D2643" t="s">
        <v>2896</v>
      </c>
      <c r="E2643" s="18">
        <v>1284</v>
      </c>
      <c r="F2643" s="2">
        <v>42.35</v>
      </c>
      <c r="G2643" s="13">
        <f t="shared" si="106"/>
        <v>54377.4</v>
      </c>
    </row>
    <row r="2644" spans="1:7">
      <c r="A2644" s="9" t="s">
        <v>2981</v>
      </c>
      <c r="B2644" s="9" t="s">
        <v>2898</v>
      </c>
      <c r="C2644" t="s">
        <v>24</v>
      </c>
      <c r="D2644" t="s">
        <v>2899</v>
      </c>
      <c r="E2644" s="18">
        <v>88.2</v>
      </c>
      <c r="F2644" s="2">
        <v>40.18</v>
      </c>
      <c r="G2644" s="13">
        <f t="shared" si="106"/>
        <v>3543.88</v>
      </c>
    </row>
    <row r="2645" spans="1:7">
      <c r="A2645" s="9" t="s">
        <v>2982</v>
      </c>
      <c r="B2645" s="9" t="s">
        <v>2901</v>
      </c>
      <c r="C2645" t="s">
        <v>20</v>
      </c>
      <c r="D2645" t="s">
        <v>2902</v>
      </c>
      <c r="E2645" s="18">
        <v>1284</v>
      </c>
      <c r="F2645" s="2">
        <v>40.85</v>
      </c>
      <c r="G2645" s="13">
        <f t="shared" si="106"/>
        <v>52451.4</v>
      </c>
    </row>
    <row r="2646" spans="1:7">
      <c r="A2646" s="9" t="s">
        <v>2983</v>
      </c>
      <c r="B2646" s="9" t="s">
        <v>2904</v>
      </c>
      <c r="C2646" t="s">
        <v>20</v>
      </c>
      <c r="D2646" t="s">
        <v>2905</v>
      </c>
      <c r="E2646" s="18">
        <v>1284</v>
      </c>
      <c r="F2646" s="2">
        <v>110.06</v>
      </c>
      <c r="G2646" s="13">
        <f t="shared" si="106"/>
        <v>141317.04</v>
      </c>
    </row>
    <row r="2647" spans="1:7">
      <c r="A2647" s="9" t="s">
        <v>2984</v>
      </c>
      <c r="B2647" s="9" t="s">
        <v>2907</v>
      </c>
      <c r="C2647" t="s">
        <v>470</v>
      </c>
      <c r="D2647" t="s">
        <v>2908</v>
      </c>
      <c r="E2647" s="18">
        <v>27</v>
      </c>
      <c r="F2647" s="2">
        <v>307.48</v>
      </c>
      <c r="G2647" s="13">
        <f t="shared" si="106"/>
        <v>8301.9599999999991</v>
      </c>
    </row>
    <row r="2648" spans="1:7">
      <c r="A2648" s="9" t="s">
        <v>2985</v>
      </c>
      <c r="B2648" s="9" t="s">
        <v>2910</v>
      </c>
      <c r="C2648" t="s">
        <v>20</v>
      </c>
      <c r="D2648" t="s">
        <v>2911</v>
      </c>
      <c r="E2648" s="18">
        <v>12840</v>
      </c>
      <c r="F2648" s="2">
        <v>6.7</v>
      </c>
      <c r="G2648" s="13">
        <f t="shared" si="106"/>
        <v>86028</v>
      </c>
    </row>
    <row r="2649" spans="1:7">
      <c r="A2649" s="9" t="s">
        <v>2986</v>
      </c>
      <c r="B2649" s="9" t="s">
        <v>2913</v>
      </c>
      <c r="C2649" t="s">
        <v>470</v>
      </c>
      <c r="D2649" t="s">
        <v>2914</v>
      </c>
      <c r="E2649" s="18">
        <v>51</v>
      </c>
      <c r="F2649" s="2">
        <v>44.82</v>
      </c>
      <c r="G2649" s="13">
        <f t="shared" si="106"/>
        <v>2285.8200000000002</v>
      </c>
    </row>
    <row r="2650" spans="1:7">
      <c r="A2650" s="9" t="s">
        <v>2987</v>
      </c>
      <c r="B2650" s="9" t="s">
        <v>2916</v>
      </c>
      <c r="C2650" t="s">
        <v>470</v>
      </c>
      <c r="D2650" t="s">
        <v>2917</v>
      </c>
      <c r="E2650" s="18">
        <v>51</v>
      </c>
      <c r="F2650" s="2">
        <v>13.12</v>
      </c>
      <c r="G2650" s="13">
        <f t="shared" si="106"/>
        <v>669.12</v>
      </c>
    </row>
    <row r="2652" spans="1:7" s="7" customFormat="1" ht="13.15">
      <c r="A2652" s="14" t="s">
        <v>2988</v>
      </c>
      <c r="B2652" s="14" t="s">
        <v>2989</v>
      </c>
      <c r="D2652" s="7" t="s">
        <v>2990</v>
      </c>
      <c r="E2652" s="17"/>
      <c r="F2652" s="8"/>
      <c r="G2652" s="12">
        <f>SUM(G2654:G2654)</f>
        <v>246721.45</v>
      </c>
    </row>
    <row r="2654" spans="1:7" s="7" customFormat="1" ht="13.15">
      <c r="A2654" s="14" t="s">
        <v>2991</v>
      </c>
      <c r="B2654" s="14" t="s">
        <v>2992</v>
      </c>
      <c r="D2654" s="7" t="s">
        <v>620</v>
      </c>
      <c r="E2654" s="17"/>
      <c r="F2654" s="8"/>
      <c r="G2654" s="12">
        <f>SUM(G2656:G2673)</f>
        <v>246721.45</v>
      </c>
    </row>
    <row r="2656" spans="1:7">
      <c r="A2656" s="9" t="s">
        <v>2993</v>
      </c>
      <c r="B2656" s="9" t="s">
        <v>2862</v>
      </c>
      <c r="C2656" t="s">
        <v>470</v>
      </c>
      <c r="D2656" t="s">
        <v>2863</v>
      </c>
      <c r="E2656" s="18">
        <v>1</v>
      </c>
      <c r="F2656" s="2">
        <v>219.08</v>
      </c>
      <c r="G2656" s="13">
        <f t="shared" ref="G2656:G2673" si="107">E2656*F2656</f>
        <v>219.08</v>
      </c>
    </row>
    <row r="2657" spans="1:7">
      <c r="A2657" s="9" t="s">
        <v>2994</v>
      </c>
      <c r="B2657" s="9" t="s">
        <v>2865</v>
      </c>
      <c r="C2657" t="s">
        <v>59</v>
      </c>
      <c r="D2657" t="s">
        <v>2866</v>
      </c>
      <c r="E2657" s="18">
        <v>22.56</v>
      </c>
      <c r="F2657" s="2">
        <v>2636.29</v>
      </c>
      <c r="G2657" s="13">
        <f t="shared" si="107"/>
        <v>59474.7</v>
      </c>
    </row>
    <row r="2658" spans="1:7">
      <c r="A2658" s="9" t="s">
        <v>2995</v>
      </c>
      <c r="B2658" s="9" t="s">
        <v>2868</v>
      </c>
      <c r="C2658" t="s">
        <v>24</v>
      </c>
      <c r="D2658" t="s">
        <v>2869</v>
      </c>
      <c r="E2658" s="18">
        <v>25.64</v>
      </c>
      <c r="F2658" s="2">
        <v>13.79</v>
      </c>
      <c r="G2658" s="13">
        <f t="shared" si="107"/>
        <v>353.58</v>
      </c>
    </row>
    <row r="2659" spans="1:7">
      <c r="A2659" s="9" t="s">
        <v>2996</v>
      </c>
      <c r="B2659" s="9" t="s">
        <v>2871</v>
      </c>
      <c r="C2659" t="s">
        <v>470</v>
      </c>
      <c r="D2659" t="s">
        <v>2872</v>
      </c>
      <c r="E2659" s="18">
        <v>39</v>
      </c>
      <c r="F2659" s="2">
        <v>239.99</v>
      </c>
      <c r="G2659" s="13">
        <f t="shared" si="107"/>
        <v>9359.61</v>
      </c>
    </row>
    <row r="2660" spans="1:7">
      <c r="A2660" s="9" t="s">
        <v>2997</v>
      </c>
      <c r="B2660" s="9" t="s">
        <v>2874</v>
      </c>
      <c r="C2660" t="s">
        <v>59</v>
      </c>
      <c r="D2660" t="s">
        <v>2875</v>
      </c>
      <c r="E2660" s="18">
        <v>15.38</v>
      </c>
      <c r="F2660" s="2">
        <v>895.28</v>
      </c>
      <c r="G2660" s="13">
        <f t="shared" si="107"/>
        <v>13769.41</v>
      </c>
    </row>
    <row r="2661" spans="1:7">
      <c r="A2661" s="9" t="s">
        <v>2998</v>
      </c>
      <c r="B2661" s="9" t="s">
        <v>2877</v>
      </c>
      <c r="C2661" t="s">
        <v>59</v>
      </c>
      <c r="D2661" t="s">
        <v>2878</v>
      </c>
      <c r="E2661" s="18">
        <v>3.85</v>
      </c>
      <c r="F2661" s="2">
        <v>1728.28</v>
      </c>
      <c r="G2661" s="13">
        <f t="shared" si="107"/>
        <v>6653.88</v>
      </c>
    </row>
    <row r="2662" spans="1:7">
      <c r="A2662" s="9" t="s">
        <v>2999</v>
      </c>
      <c r="B2662" s="9" t="s">
        <v>2880</v>
      </c>
      <c r="C2662" t="s">
        <v>24</v>
      </c>
      <c r="D2662" t="s">
        <v>2881</v>
      </c>
      <c r="E2662" s="18">
        <v>15</v>
      </c>
      <c r="F2662" s="2">
        <v>133.31</v>
      </c>
      <c r="G2662" s="13">
        <f t="shared" si="107"/>
        <v>1999.65</v>
      </c>
    </row>
    <row r="2663" spans="1:7">
      <c r="A2663" s="9" t="s">
        <v>3000</v>
      </c>
      <c r="B2663" s="9" t="s">
        <v>2883</v>
      </c>
      <c r="C2663" t="s">
        <v>24</v>
      </c>
      <c r="D2663" t="s">
        <v>2884</v>
      </c>
      <c r="E2663" s="18">
        <v>90</v>
      </c>
      <c r="F2663" s="2">
        <v>371.08</v>
      </c>
      <c r="G2663" s="13">
        <f t="shared" si="107"/>
        <v>33397.199999999997</v>
      </c>
    </row>
    <row r="2664" spans="1:7">
      <c r="A2664" s="9" t="s">
        <v>3001</v>
      </c>
      <c r="B2664" s="9" t="s">
        <v>2886</v>
      </c>
      <c r="C2664" t="s">
        <v>20</v>
      </c>
      <c r="D2664" t="s">
        <v>2887</v>
      </c>
      <c r="E2664" s="18">
        <v>1435</v>
      </c>
      <c r="F2664" s="2">
        <v>27.81</v>
      </c>
      <c r="G2664" s="13">
        <f t="shared" si="107"/>
        <v>39907.35</v>
      </c>
    </row>
    <row r="2665" spans="1:7">
      <c r="A2665" s="9" t="s">
        <v>3002</v>
      </c>
      <c r="B2665" s="9" t="s">
        <v>2889</v>
      </c>
      <c r="C2665" t="s">
        <v>24</v>
      </c>
      <c r="D2665" t="s">
        <v>2890</v>
      </c>
      <c r="E2665" s="18">
        <v>301.2</v>
      </c>
      <c r="F2665" s="2">
        <v>22.98</v>
      </c>
      <c r="G2665" s="13">
        <f t="shared" si="107"/>
        <v>6921.58</v>
      </c>
    </row>
    <row r="2666" spans="1:7">
      <c r="A2666" s="9" t="s">
        <v>3003</v>
      </c>
      <c r="B2666" s="9" t="s">
        <v>2895</v>
      </c>
      <c r="C2666" t="s">
        <v>20</v>
      </c>
      <c r="D2666" t="s">
        <v>2896</v>
      </c>
      <c r="E2666" s="18">
        <v>270</v>
      </c>
      <c r="F2666" s="2">
        <v>42.35</v>
      </c>
      <c r="G2666" s="13">
        <f t="shared" si="107"/>
        <v>11434.5</v>
      </c>
    </row>
    <row r="2667" spans="1:7">
      <c r="A2667" s="9" t="s">
        <v>3004</v>
      </c>
      <c r="B2667" s="9" t="s">
        <v>2898</v>
      </c>
      <c r="C2667" t="s">
        <v>24</v>
      </c>
      <c r="D2667" t="s">
        <v>2899</v>
      </c>
      <c r="E2667" s="18">
        <v>41.4</v>
      </c>
      <c r="F2667" s="2">
        <v>40.18</v>
      </c>
      <c r="G2667" s="13">
        <f t="shared" si="107"/>
        <v>1663.45</v>
      </c>
    </row>
    <row r="2668" spans="1:7">
      <c r="A2668" s="9" t="s">
        <v>3005</v>
      </c>
      <c r="B2668" s="9" t="s">
        <v>2901</v>
      </c>
      <c r="C2668" t="s">
        <v>20</v>
      </c>
      <c r="D2668" t="s">
        <v>2902</v>
      </c>
      <c r="E2668" s="18">
        <v>270</v>
      </c>
      <c r="F2668" s="2">
        <v>40.85</v>
      </c>
      <c r="G2668" s="13">
        <f t="shared" si="107"/>
        <v>11029.5</v>
      </c>
    </row>
    <row r="2669" spans="1:7">
      <c r="A2669" s="9" t="s">
        <v>3006</v>
      </c>
      <c r="B2669" s="9" t="s">
        <v>2904</v>
      </c>
      <c r="C2669" t="s">
        <v>20</v>
      </c>
      <c r="D2669" t="s">
        <v>2905</v>
      </c>
      <c r="E2669" s="18">
        <v>270</v>
      </c>
      <c r="F2669" s="2">
        <v>110.06</v>
      </c>
      <c r="G2669" s="13">
        <f t="shared" si="107"/>
        <v>29716.2</v>
      </c>
    </row>
    <row r="2670" spans="1:7">
      <c r="A2670" s="9" t="s">
        <v>3007</v>
      </c>
      <c r="B2670" s="9" t="s">
        <v>2907</v>
      </c>
      <c r="C2670" t="s">
        <v>470</v>
      </c>
      <c r="D2670" t="s">
        <v>2908</v>
      </c>
      <c r="E2670" s="18">
        <v>7</v>
      </c>
      <c r="F2670" s="2">
        <v>307.48</v>
      </c>
      <c r="G2670" s="13">
        <f t="shared" si="107"/>
        <v>2152.36</v>
      </c>
    </row>
    <row r="2671" spans="1:7">
      <c r="A2671" s="9" t="s">
        <v>3008</v>
      </c>
      <c r="B2671" s="9" t="s">
        <v>2910</v>
      </c>
      <c r="C2671" t="s">
        <v>20</v>
      </c>
      <c r="D2671" t="s">
        <v>2911</v>
      </c>
      <c r="E2671" s="18">
        <v>2700</v>
      </c>
      <c r="F2671" s="2">
        <v>6.7</v>
      </c>
      <c r="G2671" s="13">
        <f t="shared" si="107"/>
        <v>18090</v>
      </c>
    </row>
    <row r="2672" spans="1:7">
      <c r="A2672" s="9" t="s">
        <v>3009</v>
      </c>
      <c r="B2672" s="9" t="s">
        <v>2913</v>
      </c>
      <c r="C2672" t="s">
        <v>470</v>
      </c>
      <c r="D2672" t="s">
        <v>2914</v>
      </c>
      <c r="E2672" s="18">
        <v>10</v>
      </c>
      <c r="F2672" s="2">
        <v>44.82</v>
      </c>
      <c r="G2672" s="13">
        <f t="shared" si="107"/>
        <v>448.2</v>
      </c>
    </row>
    <row r="2673" spans="1:7">
      <c r="A2673" s="9" t="s">
        <v>3010</v>
      </c>
      <c r="B2673" s="9" t="s">
        <v>2916</v>
      </c>
      <c r="C2673" t="s">
        <v>470</v>
      </c>
      <c r="D2673" t="s">
        <v>2917</v>
      </c>
      <c r="E2673" s="18">
        <v>10</v>
      </c>
      <c r="F2673" s="2">
        <v>13.12</v>
      </c>
      <c r="G2673" s="13">
        <f t="shared" si="107"/>
        <v>131.19999999999999</v>
      </c>
    </row>
    <row r="2675" spans="1:7" s="7" customFormat="1" ht="13.15">
      <c r="A2675" s="14" t="s">
        <v>3011</v>
      </c>
      <c r="B2675" s="14" t="s">
        <v>3012</v>
      </c>
      <c r="D2675" s="7" t="s">
        <v>3013</v>
      </c>
      <c r="E2675" s="17"/>
      <c r="F2675" s="8"/>
      <c r="G2675" s="12">
        <f>SUM(G2677:G2677)</f>
        <v>195726.99</v>
      </c>
    </row>
    <row r="2677" spans="1:7" s="7" customFormat="1" ht="13.15">
      <c r="A2677" s="14" t="s">
        <v>3014</v>
      </c>
      <c r="B2677" s="14" t="s">
        <v>3015</v>
      </c>
      <c r="D2677" s="7" t="s">
        <v>620</v>
      </c>
      <c r="E2677" s="17"/>
      <c r="F2677" s="8"/>
      <c r="G2677" s="12">
        <f>SUM(G2679:G2697)</f>
        <v>195726.99</v>
      </c>
    </row>
    <row r="2679" spans="1:7">
      <c r="A2679" s="9" t="s">
        <v>3016</v>
      </c>
      <c r="B2679" s="9" t="s">
        <v>2862</v>
      </c>
      <c r="C2679" t="s">
        <v>470</v>
      </c>
      <c r="D2679" t="s">
        <v>2863</v>
      </c>
      <c r="E2679" s="18">
        <v>1</v>
      </c>
      <c r="F2679" s="2">
        <v>219.08</v>
      </c>
      <c r="G2679" s="13">
        <f t="shared" ref="G2679:G2697" si="108">E2679*F2679</f>
        <v>219.08</v>
      </c>
    </row>
    <row r="2680" spans="1:7">
      <c r="A2680" s="9" t="s">
        <v>3017</v>
      </c>
      <c r="B2680" s="9" t="s">
        <v>2865</v>
      </c>
      <c r="C2680" t="s">
        <v>59</v>
      </c>
      <c r="D2680" t="s">
        <v>2866</v>
      </c>
      <c r="E2680" s="18">
        <v>2.56</v>
      </c>
      <c r="F2680" s="2">
        <v>2636.29</v>
      </c>
      <c r="G2680" s="13">
        <f t="shared" si="108"/>
        <v>6748.9</v>
      </c>
    </row>
    <row r="2681" spans="1:7">
      <c r="A2681" s="9" t="s">
        <v>3018</v>
      </c>
      <c r="B2681" s="9" t="s">
        <v>2868</v>
      </c>
      <c r="C2681" t="s">
        <v>24</v>
      </c>
      <c r="D2681" t="s">
        <v>2869</v>
      </c>
      <c r="E2681" s="18">
        <v>25.64</v>
      </c>
      <c r="F2681" s="2">
        <v>13.79</v>
      </c>
      <c r="G2681" s="13">
        <f t="shared" si="108"/>
        <v>353.58</v>
      </c>
    </row>
    <row r="2682" spans="1:7">
      <c r="A2682" s="9" t="s">
        <v>3019</v>
      </c>
      <c r="B2682" s="9" t="s">
        <v>2871</v>
      </c>
      <c r="C2682" t="s">
        <v>470</v>
      </c>
      <c r="D2682" t="s">
        <v>2872</v>
      </c>
      <c r="E2682" s="18">
        <v>39</v>
      </c>
      <c r="F2682" s="2">
        <v>239.99</v>
      </c>
      <c r="G2682" s="13">
        <f t="shared" si="108"/>
        <v>9359.61</v>
      </c>
    </row>
    <row r="2683" spans="1:7">
      <c r="A2683" s="9" t="s">
        <v>3020</v>
      </c>
      <c r="B2683" s="9" t="s">
        <v>2874</v>
      </c>
      <c r="C2683" t="s">
        <v>59</v>
      </c>
      <c r="D2683" t="s">
        <v>2875</v>
      </c>
      <c r="E2683" s="18">
        <v>15.38</v>
      </c>
      <c r="F2683" s="2">
        <v>895.28</v>
      </c>
      <c r="G2683" s="13">
        <f t="shared" si="108"/>
        <v>13769.41</v>
      </c>
    </row>
    <row r="2684" spans="1:7">
      <c r="A2684" s="9" t="s">
        <v>3021</v>
      </c>
      <c r="B2684" s="9" t="s">
        <v>2877</v>
      </c>
      <c r="C2684" t="s">
        <v>59</v>
      </c>
      <c r="D2684" t="s">
        <v>2878</v>
      </c>
      <c r="E2684" s="18">
        <v>3.85</v>
      </c>
      <c r="F2684" s="2">
        <v>1728.28</v>
      </c>
      <c r="G2684" s="13">
        <f t="shared" si="108"/>
        <v>6653.88</v>
      </c>
    </row>
    <row r="2685" spans="1:7">
      <c r="A2685" s="9" t="s">
        <v>3022</v>
      </c>
      <c r="B2685" s="9" t="s">
        <v>2880</v>
      </c>
      <c r="C2685" t="s">
        <v>24</v>
      </c>
      <c r="D2685" t="s">
        <v>2881</v>
      </c>
      <c r="E2685" s="18">
        <v>15</v>
      </c>
      <c r="F2685" s="2">
        <v>133.31</v>
      </c>
      <c r="G2685" s="13">
        <f t="shared" si="108"/>
        <v>1999.65</v>
      </c>
    </row>
    <row r="2686" spans="1:7">
      <c r="A2686" s="9" t="s">
        <v>3023</v>
      </c>
      <c r="B2686" s="9" t="s">
        <v>2883</v>
      </c>
      <c r="C2686" t="s">
        <v>24</v>
      </c>
      <c r="D2686" t="s">
        <v>2884</v>
      </c>
      <c r="E2686" s="18">
        <v>15</v>
      </c>
      <c r="F2686" s="2">
        <v>371.08</v>
      </c>
      <c r="G2686" s="13">
        <f t="shared" si="108"/>
        <v>5566.2</v>
      </c>
    </row>
    <row r="2687" spans="1:7">
      <c r="A2687" s="9" t="s">
        <v>3024</v>
      </c>
      <c r="B2687" s="9" t="s">
        <v>2886</v>
      </c>
      <c r="C2687" t="s">
        <v>20</v>
      </c>
      <c r="D2687" t="s">
        <v>2887</v>
      </c>
      <c r="E2687" s="18">
        <v>2081</v>
      </c>
      <c r="F2687" s="2">
        <v>27.81</v>
      </c>
      <c r="G2687" s="13">
        <f t="shared" si="108"/>
        <v>57872.61</v>
      </c>
    </row>
    <row r="2688" spans="1:7">
      <c r="A2688" s="9" t="s">
        <v>3025</v>
      </c>
      <c r="B2688" s="9" t="s">
        <v>2889</v>
      </c>
      <c r="C2688" t="s">
        <v>24</v>
      </c>
      <c r="D2688" t="s">
        <v>2890</v>
      </c>
      <c r="E2688" s="18">
        <v>122.7</v>
      </c>
      <c r="F2688" s="2">
        <v>22.98</v>
      </c>
      <c r="G2688" s="13">
        <f t="shared" si="108"/>
        <v>2819.65</v>
      </c>
    </row>
    <row r="2689" spans="1:7">
      <c r="A2689" s="9" t="s">
        <v>3026</v>
      </c>
      <c r="B2689" s="9" t="s">
        <v>2892</v>
      </c>
      <c r="C2689" t="s">
        <v>24</v>
      </c>
      <c r="D2689" t="s">
        <v>2893</v>
      </c>
      <c r="E2689" s="18">
        <v>192</v>
      </c>
      <c r="F2689" s="2">
        <v>43.51</v>
      </c>
      <c r="G2689" s="13">
        <f t="shared" si="108"/>
        <v>8353.92</v>
      </c>
    </row>
    <row r="2690" spans="1:7">
      <c r="A2690" s="9" t="s">
        <v>3027</v>
      </c>
      <c r="B2690" s="9" t="s">
        <v>2895</v>
      </c>
      <c r="C2690" t="s">
        <v>20</v>
      </c>
      <c r="D2690" t="s">
        <v>2896</v>
      </c>
      <c r="E2690" s="18">
        <v>300</v>
      </c>
      <c r="F2690" s="2">
        <v>42.35</v>
      </c>
      <c r="G2690" s="13">
        <f t="shared" si="108"/>
        <v>12705</v>
      </c>
    </row>
    <row r="2691" spans="1:7">
      <c r="A2691" s="9" t="s">
        <v>3028</v>
      </c>
      <c r="B2691" s="9" t="s">
        <v>2898</v>
      </c>
      <c r="C2691" t="s">
        <v>24</v>
      </c>
      <c r="D2691" t="s">
        <v>2899</v>
      </c>
      <c r="E2691" s="18">
        <v>27</v>
      </c>
      <c r="F2691" s="2">
        <v>40.18</v>
      </c>
      <c r="G2691" s="13">
        <f t="shared" si="108"/>
        <v>1084.8599999999999</v>
      </c>
    </row>
    <row r="2692" spans="1:7">
      <c r="A2692" s="9" t="s">
        <v>3029</v>
      </c>
      <c r="B2692" s="9" t="s">
        <v>2901</v>
      </c>
      <c r="C2692" t="s">
        <v>20</v>
      </c>
      <c r="D2692" t="s">
        <v>2902</v>
      </c>
      <c r="E2692" s="18">
        <v>300</v>
      </c>
      <c r="F2692" s="2">
        <v>40.85</v>
      </c>
      <c r="G2692" s="13">
        <f t="shared" si="108"/>
        <v>12255</v>
      </c>
    </row>
    <row r="2693" spans="1:7">
      <c r="A2693" s="9" t="s">
        <v>3030</v>
      </c>
      <c r="B2693" s="9" t="s">
        <v>2904</v>
      </c>
      <c r="C2693" t="s">
        <v>20</v>
      </c>
      <c r="D2693" t="s">
        <v>2905</v>
      </c>
      <c r="E2693" s="18">
        <v>300</v>
      </c>
      <c r="F2693" s="2">
        <v>110.06</v>
      </c>
      <c r="G2693" s="13">
        <f t="shared" si="108"/>
        <v>33018</v>
      </c>
    </row>
    <row r="2694" spans="1:7">
      <c r="A2694" s="9" t="s">
        <v>3031</v>
      </c>
      <c r="B2694" s="9" t="s">
        <v>2907</v>
      </c>
      <c r="C2694" t="s">
        <v>470</v>
      </c>
      <c r="D2694" t="s">
        <v>2908</v>
      </c>
      <c r="E2694" s="18">
        <v>7</v>
      </c>
      <c r="F2694" s="2">
        <v>307.48</v>
      </c>
      <c r="G2694" s="13">
        <f t="shared" si="108"/>
        <v>2152.36</v>
      </c>
    </row>
    <row r="2695" spans="1:7">
      <c r="A2695" s="9" t="s">
        <v>3032</v>
      </c>
      <c r="B2695" s="9" t="s">
        <v>2910</v>
      </c>
      <c r="C2695" t="s">
        <v>20</v>
      </c>
      <c r="D2695" t="s">
        <v>2911</v>
      </c>
      <c r="E2695" s="18">
        <v>3000</v>
      </c>
      <c r="F2695" s="2">
        <v>6.7</v>
      </c>
      <c r="G2695" s="13">
        <f t="shared" si="108"/>
        <v>20100</v>
      </c>
    </row>
    <row r="2696" spans="1:7">
      <c r="A2696" s="9" t="s">
        <v>3033</v>
      </c>
      <c r="B2696" s="9" t="s">
        <v>2913</v>
      </c>
      <c r="C2696" t="s">
        <v>470</v>
      </c>
      <c r="D2696" t="s">
        <v>2914</v>
      </c>
      <c r="E2696" s="18">
        <v>12</v>
      </c>
      <c r="F2696" s="2">
        <v>44.82</v>
      </c>
      <c r="G2696" s="13">
        <f t="shared" si="108"/>
        <v>537.84</v>
      </c>
    </row>
    <row r="2697" spans="1:7">
      <c r="A2697" s="9" t="s">
        <v>3034</v>
      </c>
      <c r="B2697" s="9" t="s">
        <v>2916</v>
      </c>
      <c r="C2697" t="s">
        <v>470</v>
      </c>
      <c r="D2697" t="s">
        <v>2917</v>
      </c>
      <c r="E2697" s="18">
        <v>12</v>
      </c>
      <c r="F2697" s="2">
        <v>13.12</v>
      </c>
      <c r="G2697" s="13">
        <f t="shared" si="108"/>
        <v>157.44</v>
      </c>
    </row>
    <row r="2699" spans="1:7" s="7" customFormat="1" ht="13.15">
      <c r="A2699" s="14" t="s">
        <v>3035</v>
      </c>
      <c r="B2699" s="14" t="s">
        <v>3036</v>
      </c>
      <c r="D2699" s="7" t="s">
        <v>3037</v>
      </c>
      <c r="E2699" s="17"/>
      <c r="F2699" s="8"/>
      <c r="G2699" s="12">
        <f>SUM(G2701:G2701)</f>
        <v>116897.64</v>
      </c>
    </row>
    <row r="2701" spans="1:7" s="7" customFormat="1" ht="13.15">
      <c r="A2701" s="14" t="s">
        <v>3038</v>
      </c>
      <c r="B2701" s="14" t="s">
        <v>3039</v>
      </c>
      <c r="D2701" s="7" t="s">
        <v>620</v>
      </c>
      <c r="E2701" s="17"/>
      <c r="F2701" s="8"/>
      <c r="G2701" s="12">
        <f>SUM(G2703:G2721)</f>
        <v>116897.64</v>
      </c>
    </row>
    <row r="2703" spans="1:7">
      <c r="A2703" s="9" t="s">
        <v>3040</v>
      </c>
      <c r="B2703" s="9" t="s">
        <v>2862</v>
      </c>
      <c r="C2703" t="s">
        <v>470</v>
      </c>
      <c r="D2703" t="s">
        <v>2863</v>
      </c>
      <c r="E2703" s="18">
        <v>1</v>
      </c>
      <c r="F2703" s="2">
        <v>219.08</v>
      </c>
      <c r="G2703" s="13">
        <f t="shared" ref="G2703:G2721" si="109">E2703*F2703</f>
        <v>219.08</v>
      </c>
    </row>
    <row r="2704" spans="1:7">
      <c r="A2704" s="9" t="s">
        <v>3041</v>
      </c>
      <c r="B2704" s="9" t="s">
        <v>2865</v>
      </c>
      <c r="C2704" t="s">
        <v>59</v>
      </c>
      <c r="D2704" t="s">
        <v>2866</v>
      </c>
      <c r="E2704" s="18">
        <v>2.56</v>
      </c>
      <c r="F2704" s="2">
        <v>2636.29</v>
      </c>
      <c r="G2704" s="13">
        <f t="shared" si="109"/>
        <v>6748.9</v>
      </c>
    </row>
    <row r="2705" spans="1:7">
      <c r="A2705" s="9" t="s">
        <v>3042</v>
      </c>
      <c r="B2705" s="9" t="s">
        <v>2868</v>
      </c>
      <c r="C2705" t="s">
        <v>24</v>
      </c>
      <c r="D2705" t="s">
        <v>2869</v>
      </c>
      <c r="E2705" s="18">
        <v>25.64</v>
      </c>
      <c r="F2705" s="2">
        <v>13.79</v>
      </c>
      <c r="G2705" s="13">
        <f t="shared" si="109"/>
        <v>353.58</v>
      </c>
    </row>
    <row r="2706" spans="1:7">
      <c r="A2706" s="9" t="s">
        <v>3043</v>
      </c>
      <c r="B2706" s="9" t="s">
        <v>2871</v>
      </c>
      <c r="C2706" t="s">
        <v>470</v>
      </c>
      <c r="D2706" t="s">
        <v>2872</v>
      </c>
      <c r="E2706" s="18">
        <v>39</v>
      </c>
      <c r="F2706" s="2">
        <v>239.99</v>
      </c>
      <c r="G2706" s="13">
        <f t="shared" si="109"/>
        <v>9359.61</v>
      </c>
    </row>
    <row r="2707" spans="1:7">
      <c r="A2707" s="9" t="s">
        <v>3044</v>
      </c>
      <c r="B2707" s="9" t="s">
        <v>2874</v>
      </c>
      <c r="C2707" t="s">
        <v>59</v>
      </c>
      <c r="D2707" t="s">
        <v>2875</v>
      </c>
      <c r="E2707" s="18">
        <v>15.38</v>
      </c>
      <c r="F2707" s="2">
        <v>895.28</v>
      </c>
      <c r="G2707" s="13">
        <f t="shared" si="109"/>
        <v>13769.41</v>
      </c>
    </row>
    <row r="2708" spans="1:7">
      <c r="A2708" s="9" t="s">
        <v>3045</v>
      </c>
      <c r="B2708" s="9" t="s">
        <v>2877</v>
      </c>
      <c r="C2708" t="s">
        <v>59</v>
      </c>
      <c r="D2708" t="s">
        <v>2878</v>
      </c>
      <c r="E2708" s="18">
        <v>3.85</v>
      </c>
      <c r="F2708" s="2">
        <v>1728.28</v>
      </c>
      <c r="G2708" s="13">
        <f t="shared" si="109"/>
        <v>6653.88</v>
      </c>
    </row>
    <row r="2709" spans="1:7">
      <c r="A2709" s="9" t="s">
        <v>3046</v>
      </c>
      <c r="B2709" s="9" t="s">
        <v>2880</v>
      </c>
      <c r="C2709" t="s">
        <v>24</v>
      </c>
      <c r="D2709" t="s">
        <v>2881</v>
      </c>
      <c r="E2709" s="18">
        <v>15</v>
      </c>
      <c r="F2709" s="2">
        <v>133.31</v>
      </c>
      <c r="G2709" s="13">
        <f t="shared" si="109"/>
        <v>1999.65</v>
      </c>
    </row>
    <row r="2710" spans="1:7">
      <c r="A2710" s="9" t="s">
        <v>3047</v>
      </c>
      <c r="B2710" s="9" t="s">
        <v>2883</v>
      </c>
      <c r="C2710" t="s">
        <v>24</v>
      </c>
      <c r="D2710" t="s">
        <v>2884</v>
      </c>
      <c r="E2710" s="18">
        <v>15</v>
      </c>
      <c r="F2710" s="2">
        <v>371.08</v>
      </c>
      <c r="G2710" s="13">
        <f t="shared" si="109"/>
        <v>5566.2</v>
      </c>
    </row>
    <row r="2711" spans="1:7">
      <c r="A2711" s="9" t="s">
        <v>3048</v>
      </c>
      <c r="B2711" s="9" t="s">
        <v>2886</v>
      </c>
      <c r="C2711" t="s">
        <v>20</v>
      </c>
      <c r="D2711" t="s">
        <v>2887</v>
      </c>
      <c r="E2711" s="18">
        <v>1030</v>
      </c>
      <c r="F2711" s="2">
        <v>27.81</v>
      </c>
      <c r="G2711" s="13">
        <f t="shared" si="109"/>
        <v>28644.3</v>
      </c>
    </row>
    <row r="2712" spans="1:7">
      <c r="A2712" s="9" t="s">
        <v>3049</v>
      </c>
      <c r="B2712" s="9" t="s">
        <v>2889</v>
      </c>
      <c r="C2712" t="s">
        <v>24</v>
      </c>
      <c r="D2712" t="s">
        <v>2890</v>
      </c>
      <c r="E2712" s="18">
        <v>39.799999999999997</v>
      </c>
      <c r="F2712" s="2">
        <v>22.98</v>
      </c>
      <c r="G2712" s="13">
        <f t="shared" si="109"/>
        <v>914.6</v>
      </c>
    </row>
    <row r="2713" spans="1:7">
      <c r="A2713" s="9" t="s">
        <v>3050</v>
      </c>
      <c r="B2713" s="9" t="s">
        <v>2892</v>
      </c>
      <c r="C2713" t="s">
        <v>24</v>
      </c>
      <c r="D2713" t="s">
        <v>2893</v>
      </c>
      <c r="E2713" s="18">
        <v>93</v>
      </c>
      <c r="F2713" s="2">
        <v>43.51</v>
      </c>
      <c r="G2713" s="13">
        <f t="shared" si="109"/>
        <v>4046.43</v>
      </c>
    </row>
    <row r="2714" spans="1:7">
      <c r="A2714" s="9" t="s">
        <v>3051</v>
      </c>
      <c r="B2714" s="9" t="s">
        <v>2895</v>
      </c>
      <c r="C2714" t="s">
        <v>20</v>
      </c>
      <c r="D2714" t="s">
        <v>2896</v>
      </c>
      <c r="E2714" s="18">
        <v>134.5</v>
      </c>
      <c r="F2714" s="2">
        <v>42.35</v>
      </c>
      <c r="G2714" s="13">
        <f t="shared" si="109"/>
        <v>5696.08</v>
      </c>
    </row>
    <row r="2715" spans="1:7">
      <c r="A2715" s="9" t="s">
        <v>3052</v>
      </c>
      <c r="B2715" s="9" t="s">
        <v>2898</v>
      </c>
      <c r="C2715" t="s">
        <v>24</v>
      </c>
      <c r="D2715" t="s">
        <v>2899</v>
      </c>
      <c r="E2715" s="18">
        <v>52.2</v>
      </c>
      <c r="F2715" s="2">
        <v>40.18</v>
      </c>
      <c r="G2715" s="13">
        <f t="shared" si="109"/>
        <v>2097.4</v>
      </c>
    </row>
    <row r="2716" spans="1:7">
      <c r="A2716" s="9" t="s">
        <v>3053</v>
      </c>
      <c r="B2716" s="9" t="s">
        <v>2901</v>
      </c>
      <c r="C2716" t="s">
        <v>20</v>
      </c>
      <c r="D2716" t="s">
        <v>2902</v>
      </c>
      <c r="E2716" s="18">
        <v>134.5</v>
      </c>
      <c r="F2716" s="2">
        <v>40.85</v>
      </c>
      <c r="G2716" s="13">
        <f t="shared" si="109"/>
        <v>5494.33</v>
      </c>
    </row>
    <row r="2717" spans="1:7">
      <c r="A2717" s="9" t="s">
        <v>3054</v>
      </c>
      <c r="B2717" s="9" t="s">
        <v>2904</v>
      </c>
      <c r="C2717" t="s">
        <v>20</v>
      </c>
      <c r="D2717" t="s">
        <v>2905</v>
      </c>
      <c r="E2717" s="18">
        <v>134.5</v>
      </c>
      <c r="F2717" s="2">
        <v>110.06</v>
      </c>
      <c r="G2717" s="13">
        <f t="shared" si="109"/>
        <v>14803.07</v>
      </c>
    </row>
    <row r="2718" spans="1:7">
      <c r="A2718" s="9" t="s">
        <v>3055</v>
      </c>
      <c r="B2718" s="9" t="s">
        <v>2907</v>
      </c>
      <c r="C2718" t="s">
        <v>470</v>
      </c>
      <c r="D2718" t="s">
        <v>2908</v>
      </c>
      <c r="E2718" s="18">
        <v>4</v>
      </c>
      <c r="F2718" s="2">
        <v>307.48</v>
      </c>
      <c r="G2718" s="13">
        <f t="shared" si="109"/>
        <v>1229.92</v>
      </c>
    </row>
    <row r="2719" spans="1:7">
      <c r="A2719" s="9" t="s">
        <v>3056</v>
      </c>
      <c r="B2719" s="9" t="s">
        <v>2910</v>
      </c>
      <c r="C2719" t="s">
        <v>20</v>
      </c>
      <c r="D2719" t="s">
        <v>2911</v>
      </c>
      <c r="E2719" s="18">
        <v>1345</v>
      </c>
      <c r="F2719" s="2">
        <v>6.7</v>
      </c>
      <c r="G2719" s="13">
        <f t="shared" si="109"/>
        <v>9011.5</v>
      </c>
    </row>
    <row r="2720" spans="1:7">
      <c r="A2720" s="9" t="s">
        <v>3057</v>
      </c>
      <c r="B2720" s="9" t="s">
        <v>2913</v>
      </c>
      <c r="C2720" t="s">
        <v>470</v>
      </c>
      <c r="D2720" t="s">
        <v>2914</v>
      </c>
      <c r="E2720" s="18">
        <v>5</v>
      </c>
      <c r="F2720" s="2">
        <v>44.82</v>
      </c>
      <c r="G2720" s="13">
        <f t="shared" si="109"/>
        <v>224.1</v>
      </c>
    </row>
    <row r="2721" spans="1:7">
      <c r="A2721" s="9" t="s">
        <v>3058</v>
      </c>
      <c r="B2721" s="9" t="s">
        <v>2916</v>
      </c>
      <c r="C2721" t="s">
        <v>470</v>
      </c>
      <c r="D2721" t="s">
        <v>2917</v>
      </c>
      <c r="E2721" s="18">
        <v>5</v>
      </c>
      <c r="F2721" s="2">
        <v>13.12</v>
      </c>
      <c r="G2721" s="13">
        <f t="shared" si="109"/>
        <v>65.599999999999994</v>
      </c>
    </row>
    <row r="2723" spans="1:7" s="7" customFormat="1" ht="13.15">
      <c r="A2723" s="14" t="s">
        <v>3059</v>
      </c>
      <c r="B2723" s="14" t="s">
        <v>3060</v>
      </c>
      <c r="D2723" s="7" t="s">
        <v>3061</v>
      </c>
      <c r="E2723" s="17"/>
      <c r="F2723" s="8"/>
      <c r="G2723" s="12">
        <f>SUM(G2725:G2725)</f>
        <v>196407.43</v>
      </c>
    </row>
    <row r="2725" spans="1:7" s="7" customFormat="1" ht="13.15">
      <c r="A2725" s="14" t="s">
        <v>3062</v>
      </c>
      <c r="B2725" s="14" t="s">
        <v>3063</v>
      </c>
      <c r="D2725" s="7" t="s">
        <v>620</v>
      </c>
      <c r="E2725" s="17"/>
      <c r="F2725" s="8"/>
      <c r="G2725" s="12">
        <f>SUM(G2727:G2745)</f>
        <v>196407.43</v>
      </c>
    </row>
    <row r="2727" spans="1:7">
      <c r="A2727" s="9" t="s">
        <v>3064</v>
      </c>
      <c r="B2727" s="9" t="s">
        <v>2862</v>
      </c>
      <c r="C2727" t="s">
        <v>470</v>
      </c>
      <c r="D2727" t="s">
        <v>2863</v>
      </c>
      <c r="E2727" s="18">
        <v>1</v>
      </c>
      <c r="F2727" s="2">
        <v>219.08</v>
      </c>
      <c r="G2727" s="13">
        <f t="shared" ref="G2727:G2745" si="110">E2727*F2727</f>
        <v>219.08</v>
      </c>
    </row>
    <row r="2728" spans="1:7">
      <c r="A2728" s="9" t="s">
        <v>3065</v>
      </c>
      <c r="B2728" s="9" t="s">
        <v>2865</v>
      </c>
      <c r="C2728" t="s">
        <v>59</v>
      </c>
      <c r="D2728" t="s">
        <v>2866</v>
      </c>
      <c r="E2728" s="18">
        <v>12.56</v>
      </c>
      <c r="F2728" s="2">
        <v>2636.29</v>
      </c>
      <c r="G2728" s="13">
        <f t="shared" si="110"/>
        <v>33111.800000000003</v>
      </c>
    </row>
    <row r="2729" spans="1:7">
      <c r="A2729" s="9" t="s">
        <v>3066</v>
      </c>
      <c r="B2729" s="9" t="s">
        <v>2868</v>
      </c>
      <c r="C2729" t="s">
        <v>24</v>
      </c>
      <c r="D2729" t="s">
        <v>2869</v>
      </c>
      <c r="E2729" s="18">
        <v>25.64</v>
      </c>
      <c r="F2729" s="2">
        <v>13.79</v>
      </c>
      <c r="G2729" s="13">
        <f t="shared" si="110"/>
        <v>353.58</v>
      </c>
    </row>
    <row r="2730" spans="1:7">
      <c r="A2730" s="9" t="s">
        <v>3067</v>
      </c>
      <c r="B2730" s="9" t="s">
        <v>2871</v>
      </c>
      <c r="C2730" t="s">
        <v>470</v>
      </c>
      <c r="D2730" t="s">
        <v>2872</v>
      </c>
      <c r="E2730" s="18">
        <v>39</v>
      </c>
      <c r="F2730" s="2">
        <v>239.99</v>
      </c>
      <c r="G2730" s="13">
        <f t="shared" si="110"/>
        <v>9359.61</v>
      </c>
    </row>
    <row r="2731" spans="1:7">
      <c r="A2731" s="9" t="s">
        <v>3068</v>
      </c>
      <c r="B2731" s="9" t="s">
        <v>2874</v>
      </c>
      <c r="C2731" t="s">
        <v>59</v>
      </c>
      <c r="D2731" t="s">
        <v>2875</v>
      </c>
      <c r="E2731" s="18">
        <v>15.38</v>
      </c>
      <c r="F2731" s="2">
        <v>895.28</v>
      </c>
      <c r="G2731" s="13">
        <f t="shared" si="110"/>
        <v>13769.41</v>
      </c>
    </row>
    <row r="2732" spans="1:7">
      <c r="A2732" s="9" t="s">
        <v>3069</v>
      </c>
      <c r="B2732" s="9" t="s">
        <v>2877</v>
      </c>
      <c r="C2732" t="s">
        <v>59</v>
      </c>
      <c r="D2732" t="s">
        <v>2878</v>
      </c>
      <c r="E2732" s="18">
        <v>3.85</v>
      </c>
      <c r="F2732" s="2">
        <v>1728.28</v>
      </c>
      <c r="G2732" s="13">
        <f t="shared" si="110"/>
        <v>6653.88</v>
      </c>
    </row>
    <row r="2733" spans="1:7">
      <c r="A2733" s="9" t="s">
        <v>3070</v>
      </c>
      <c r="B2733" s="9" t="s">
        <v>2880</v>
      </c>
      <c r="C2733" t="s">
        <v>24</v>
      </c>
      <c r="D2733" t="s">
        <v>2881</v>
      </c>
      <c r="E2733" s="18">
        <v>15</v>
      </c>
      <c r="F2733" s="2">
        <v>133.31</v>
      </c>
      <c r="G2733" s="13">
        <f t="shared" si="110"/>
        <v>1999.65</v>
      </c>
    </row>
    <row r="2734" spans="1:7">
      <c r="A2734" s="9" t="s">
        <v>3071</v>
      </c>
      <c r="B2734" s="9" t="s">
        <v>2883</v>
      </c>
      <c r="C2734" t="s">
        <v>24</v>
      </c>
      <c r="D2734" t="s">
        <v>2884</v>
      </c>
      <c r="E2734" s="18">
        <v>60</v>
      </c>
      <c r="F2734" s="2">
        <v>371.08</v>
      </c>
      <c r="G2734" s="13">
        <f t="shared" si="110"/>
        <v>22264.799999999999</v>
      </c>
    </row>
    <row r="2735" spans="1:7">
      <c r="A2735" s="9" t="s">
        <v>3072</v>
      </c>
      <c r="B2735" s="9" t="s">
        <v>2886</v>
      </c>
      <c r="C2735" t="s">
        <v>20</v>
      </c>
      <c r="D2735" t="s">
        <v>2887</v>
      </c>
      <c r="E2735" s="18">
        <v>934</v>
      </c>
      <c r="F2735" s="2">
        <v>27.81</v>
      </c>
      <c r="G2735" s="13">
        <f t="shared" si="110"/>
        <v>25974.54</v>
      </c>
    </row>
    <row r="2736" spans="1:7">
      <c r="A2736" s="9" t="s">
        <v>3073</v>
      </c>
      <c r="B2736" s="9" t="s">
        <v>2889</v>
      </c>
      <c r="C2736" t="s">
        <v>24</v>
      </c>
      <c r="D2736" t="s">
        <v>2890</v>
      </c>
      <c r="E2736" s="18">
        <v>328</v>
      </c>
      <c r="F2736" s="2">
        <v>22.98</v>
      </c>
      <c r="G2736" s="13">
        <f t="shared" si="110"/>
        <v>7537.44</v>
      </c>
    </row>
    <row r="2737" spans="1:7">
      <c r="A2737" s="9" t="s">
        <v>3074</v>
      </c>
      <c r="B2737" s="9" t="s">
        <v>2892</v>
      </c>
      <c r="C2737" t="s">
        <v>24</v>
      </c>
      <c r="D2737" t="s">
        <v>2893</v>
      </c>
      <c r="E2737" s="18">
        <v>186</v>
      </c>
      <c r="F2737" s="2">
        <v>43.51</v>
      </c>
      <c r="G2737" s="13">
        <f t="shared" si="110"/>
        <v>8092.86</v>
      </c>
    </row>
    <row r="2738" spans="1:7">
      <c r="A2738" s="9" t="s">
        <v>3075</v>
      </c>
      <c r="B2738" s="9" t="s">
        <v>2895</v>
      </c>
      <c r="C2738" t="s">
        <v>20</v>
      </c>
      <c r="D2738" t="s">
        <v>2896</v>
      </c>
      <c r="E2738" s="18">
        <v>240</v>
      </c>
      <c r="F2738" s="2">
        <v>42.35</v>
      </c>
      <c r="G2738" s="13">
        <f t="shared" si="110"/>
        <v>10164</v>
      </c>
    </row>
    <row r="2739" spans="1:7">
      <c r="A2739" s="9" t="s">
        <v>3076</v>
      </c>
      <c r="B2739" s="9" t="s">
        <v>2898</v>
      </c>
      <c r="C2739" t="s">
        <v>24</v>
      </c>
      <c r="D2739" t="s">
        <v>2899</v>
      </c>
      <c r="E2739" s="18">
        <v>55.8</v>
      </c>
      <c r="F2739" s="2">
        <v>40.18</v>
      </c>
      <c r="G2739" s="13">
        <f t="shared" si="110"/>
        <v>2242.04</v>
      </c>
    </row>
    <row r="2740" spans="1:7">
      <c r="A2740" s="9" t="s">
        <v>3077</v>
      </c>
      <c r="B2740" s="9" t="s">
        <v>2901</v>
      </c>
      <c r="C2740" t="s">
        <v>20</v>
      </c>
      <c r="D2740" t="s">
        <v>2902</v>
      </c>
      <c r="E2740" s="18">
        <v>240</v>
      </c>
      <c r="F2740" s="2">
        <v>40.85</v>
      </c>
      <c r="G2740" s="13">
        <f t="shared" si="110"/>
        <v>9804</v>
      </c>
    </row>
    <row r="2741" spans="1:7">
      <c r="A2741" s="9" t="s">
        <v>3078</v>
      </c>
      <c r="B2741" s="9" t="s">
        <v>2904</v>
      </c>
      <c r="C2741" t="s">
        <v>20</v>
      </c>
      <c r="D2741" t="s">
        <v>2905</v>
      </c>
      <c r="E2741" s="18">
        <v>240</v>
      </c>
      <c r="F2741" s="2">
        <v>110.06</v>
      </c>
      <c r="G2741" s="13">
        <f t="shared" si="110"/>
        <v>26414.400000000001</v>
      </c>
    </row>
    <row r="2742" spans="1:7">
      <c r="A2742" s="9" t="s">
        <v>3079</v>
      </c>
      <c r="B2742" s="9" t="s">
        <v>2907</v>
      </c>
      <c r="C2742" t="s">
        <v>470</v>
      </c>
      <c r="D2742" t="s">
        <v>2908</v>
      </c>
      <c r="E2742" s="18">
        <v>6</v>
      </c>
      <c r="F2742" s="2">
        <v>307.48</v>
      </c>
      <c r="G2742" s="13">
        <f t="shared" si="110"/>
        <v>1844.88</v>
      </c>
    </row>
    <row r="2743" spans="1:7">
      <c r="A2743" s="9" t="s">
        <v>3080</v>
      </c>
      <c r="B2743" s="9" t="s">
        <v>2910</v>
      </c>
      <c r="C2743" t="s">
        <v>20</v>
      </c>
      <c r="D2743" t="s">
        <v>2911</v>
      </c>
      <c r="E2743" s="18">
        <v>2400</v>
      </c>
      <c r="F2743" s="2">
        <v>6.7</v>
      </c>
      <c r="G2743" s="13">
        <f t="shared" si="110"/>
        <v>16080</v>
      </c>
    </row>
    <row r="2744" spans="1:7">
      <c r="A2744" s="9" t="s">
        <v>3081</v>
      </c>
      <c r="B2744" s="9" t="s">
        <v>2913</v>
      </c>
      <c r="C2744" t="s">
        <v>470</v>
      </c>
      <c r="D2744" t="s">
        <v>2914</v>
      </c>
      <c r="E2744" s="18">
        <v>9</v>
      </c>
      <c r="F2744" s="2">
        <v>44.82</v>
      </c>
      <c r="G2744" s="13">
        <f t="shared" si="110"/>
        <v>403.38</v>
      </c>
    </row>
    <row r="2745" spans="1:7">
      <c r="A2745" s="9" t="s">
        <v>3082</v>
      </c>
      <c r="B2745" s="9" t="s">
        <v>2916</v>
      </c>
      <c r="C2745" t="s">
        <v>470</v>
      </c>
      <c r="D2745" t="s">
        <v>2917</v>
      </c>
      <c r="E2745" s="18">
        <v>9</v>
      </c>
      <c r="F2745" s="2">
        <v>13.12</v>
      </c>
      <c r="G2745" s="13">
        <f t="shared" si="110"/>
        <v>118.08</v>
      </c>
    </row>
    <row r="2747" spans="1:7" s="7" customFormat="1" ht="13.15">
      <c r="A2747" s="14" t="s">
        <v>3083</v>
      </c>
      <c r="B2747" s="14" t="s">
        <v>3084</v>
      </c>
      <c r="D2747" s="7" t="s">
        <v>3085</v>
      </c>
      <c r="E2747" s="17"/>
      <c r="F2747" s="8"/>
      <c r="G2747" s="12">
        <f>SUM(G2749:G2749)</f>
        <v>202081.32</v>
      </c>
    </row>
    <row r="2749" spans="1:7" s="7" customFormat="1" ht="13.15">
      <c r="A2749" s="14" t="s">
        <v>3086</v>
      </c>
      <c r="B2749" s="14" t="s">
        <v>3087</v>
      </c>
      <c r="D2749" s="7" t="s">
        <v>620</v>
      </c>
      <c r="E2749" s="17"/>
      <c r="F2749" s="8"/>
      <c r="G2749" s="12">
        <f>SUM(G2751:G2769)</f>
        <v>202081.32</v>
      </c>
    </row>
    <row r="2751" spans="1:7">
      <c r="A2751" s="9" t="s">
        <v>3088</v>
      </c>
      <c r="B2751" s="9" t="s">
        <v>2862</v>
      </c>
      <c r="C2751" t="s">
        <v>470</v>
      </c>
      <c r="D2751" t="s">
        <v>2863</v>
      </c>
      <c r="E2751" s="18">
        <v>1</v>
      </c>
      <c r="F2751" s="2">
        <v>219.08</v>
      </c>
      <c r="G2751" s="13">
        <f t="shared" ref="G2751:G2769" si="111">E2751*F2751</f>
        <v>219.08</v>
      </c>
    </row>
    <row r="2752" spans="1:7">
      <c r="A2752" s="9" t="s">
        <v>3089</v>
      </c>
      <c r="B2752" s="9" t="s">
        <v>2865</v>
      </c>
      <c r="C2752" t="s">
        <v>59</v>
      </c>
      <c r="D2752" t="s">
        <v>2866</v>
      </c>
      <c r="E2752" s="18">
        <v>18.91</v>
      </c>
      <c r="F2752" s="2">
        <v>2636.29</v>
      </c>
      <c r="G2752" s="13">
        <f t="shared" si="111"/>
        <v>49852.24</v>
      </c>
    </row>
    <row r="2753" spans="1:7">
      <c r="A2753" s="9" t="s">
        <v>3090</v>
      </c>
      <c r="B2753" s="9" t="s">
        <v>2868</v>
      </c>
      <c r="C2753" t="s">
        <v>24</v>
      </c>
      <c r="D2753" t="s">
        <v>2869</v>
      </c>
      <c r="E2753" s="18">
        <v>25.64</v>
      </c>
      <c r="F2753" s="2">
        <v>13.79</v>
      </c>
      <c r="G2753" s="13">
        <f t="shared" si="111"/>
        <v>353.58</v>
      </c>
    </row>
    <row r="2754" spans="1:7">
      <c r="A2754" s="9" t="s">
        <v>3091</v>
      </c>
      <c r="B2754" s="9" t="s">
        <v>2871</v>
      </c>
      <c r="C2754" t="s">
        <v>470</v>
      </c>
      <c r="D2754" t="s">
        <v>2872</v>
      </c>
      <c r="E2754" s="18">
        <v>39</v>
      </c>
      <c r="F2754" s="2">
        <v>239.99</v>
      </c>
      <c r="G2754" s="13">
        <f t="shared" si="111"/>
        <v>9359.61</v>
      </c>
    </row>
    <row r="2755" spans="1:7">
      <c r="A2755" s="9" t="s">
        <v>3092</v>
      </c>
      <c r="B2755" s="9" t="s">
        <v>2874</v>
      </c>
      <c r="C2755" t="s">
        <v>59</v>
      </c>
      <c r="D2755" t="s">
        <v>2875</v>
      </c>
      <c r="E2755" s="18">
        <v>15.38</v>
      </c>
      <c r="F2755" s="2">
        <v>895.28</v>
      </c>
      <c r="G2755" s="13">
        <f t="shared" si="111"/>
        <v>13769.41</v>
      </c>
    </row>
    <row r="2756" spans="1:7">
      <c r="A2756" s="9" t="s">
        <v>3093</v>
      </c>
      <c r="B2756" s="9" t="s">
        <v>2877</v>
      </c>
      <c r="C2756" t="s">
        <v>59</v>
      </c>
      <c r="D2756" t="s">
        <v>2878</v>
      </c>
      <c r="E2756" s="18">
        <v>3.85</v>
      </c>
      <c r="F2756" s="2">
        <v>1728.28</v>
      </c>
      <c r="G2756" s="13">
        <f t="shared" si="111"/>
        <v>6653.88</v>
      </c>
    </row>
    <row r="2757" spans="1:7">
      <c r="A2757" s="9" t="s">
        <v>3094</v>
      </c>
      <c r="B2757" s="9" t="s">
        <v>2880</v>
      </c>
      <c r="C2757" t="s">
        <v>24</v>
      </c>
      <c r="D2757" t="s">
        <v>2881</v>
      </c>
      <c r="E2757" s="18">
        <v>60</v>
      </c>
      <c r="F2757" s="2">
        <v>133.31</v>
      </c>
      <c r="G2757" s="13">
        <f t="shared" si="111"/>
        <v>7998.6</v>
      </c>
    </row>
    <row r="2758" spans="1:7">
      <c r="A2758" s="9" t="s">
        <v>3095</v>
      </c>
      <c r="B2758" s="9" t="s">
        <v>2883</v>
      </c>
      <c r="C2758" t="s">
        <v>24</v>
      </c>
      <c r="D2758" t="s">
        <v>2884</v>
      </c>
      <c r="E2758" s="18">
        <v>15</v>
      </c>
      <c r="F2758" s="2">
        <v>371.08</v>
      </c>
      <c r="G2758" s="13">
        <f t="shared" si="111"/>
        <v>5566.2</v>
      </c>
    </row>
    <row r="2759" spans="1:7">
      <c r="A2759" s="9" t="s">
        <v>3096</v>
      </c>
      <c r="B2759" s="9" t="s">
        <v>2886</v>
      </c>
      <c r="C2759" t="s">
        <v>20</v>
      </c>
      <c r="D2759" t="s">
        <v>2887</v>
      </c>
      <c r="E2759" s="18">
        <v>1904</v>
      </c>
      <c r="F2759" s="2">
        <v>27.81</v>
      </c>
      <c r="G2759" s="13">
        <f t="shared" si="111"/>
        <v>52950.239999999998</v>
      </c>
    </row>
    <row r="2760" spans="1:7">
      <c r="A2760" s="9" t="s">
        <v>3097</v>
      </c>
      <c r="B2760" s="9" t="s">
        <v>2889</v>
      </c>
      <c r="C2760" t="s">
        <v>24</v>
      </c>
      <c r="D2760" t="s">
        <v>2890</v>
      </c>
      <c r="E2760" s="18">
        <v>73</v>
      </c>
      <c r="F2760" s="2">
        <v>22.98</v>
      </c>
      <c r="G2760" s="13">
        <f t="shared" si="111"/>
        <v>1677.54</v>
      </c>
    </row>
    <row r="2761" spans="1:7">
      <c r="A2761" s="9" t="s">
        <v>3098</v>
      </c>
      <c r="B2761" s="9" t="s">
        <v>2892</v>
      </c>
      <c r="C2761" t="s">
        <v>24</v>
      </c>
      <c r="D2761" t="s">
        <v>2893</v>
      </c>
      <c r="E2761" s="18">
        <v>132</v>
      </c>
      <c r="F2761" s="2">
        <v>43.51</v>
      </c>
      <c r="G2761" s="13">
        <f t="shared" si="111"/>
        <v>5743.32</v>
      </c>
    </row>
    <row r="2762" spans="1:7">
      <c r="A2762" s="9" t="s">
        <v>3099</v>
      </c>
      <c r="B2762" s="9" t="s">
        <v>2895</v>
      </c>
      <c r="C2762" t="s">
        <v>20</v>
      </c>
      <c r="D2762" t="s">
        <v>2896</v>
      </c>
      <c r="E2762" s="18">
        <v>167.5</v>
      </c>
      <c r="F2762" s="2">
        <v>42.35</v>
      </c>
      <c r="G2762" s="13">
        <f t="shared" si="111"/>
        <v>7093.63</v>
      </c>
    </row>
    <row r="2763" spans="1:7">
      <c r="A2763" s="9" t="s">
        <v>3100</v>
      </c>
      <c r="B2763" s="9" t="s">
        <v>2898</v>
      </c>
      <c r="C2763" t="s">
        <v>24</v>
      </c>
      <c r="D2763" t="s">
        <v>2899</v>
      </c>
      <c r="E2763" s="18">
        <v>61.2</v>
      </c>
      <c r="F2763" s="2">
        <v>40.18</v>
      </c>
      <c r="G2763" s="13">
        <f t="shared" si="111"/>
        <v>2459.02</v>
      </c>
    </row>
    <row r="2764" spans="1:7">
      <c r="A2764" s="9" t="s">
        <v>3101</v>
      </c>
      <c r="B2764" s="9" t="s">
        <v>2901</v>
      </c>
      <c r="C2764" t="s">
        <v>20</v>
      </c>
      <c r="D2764" t="s">
        <v>2902</v>
      </c>
      <c r="E2764" s="18">
        <v>167.5</v>
      </c>
      <c r="F2764" s="2">
        <v>40.85</v>
      </c>
      <c r="G2764" s="13">
        <f t="shared" si="111"/>
        <v>6842.38</v>
      </c>
    </row>
    <row r="2765" spans="1:7">
      <c r="A2765" s="9" t="s">
        <v>3102</v>
      </c>
      <c r="B2765" s="9" t="s">
        <v>2904</v>
      </c>
      <c r="C2765" t="s">
        <v>20</v>
      </c>
      <c r="D2765" t="s">
        <v>2905</v>
      </c>
      <c r="E2765" s="18">
        <v>167.5</v>
      </c>
      <c r="F2765" s="2">
        <v>110.06</v>
      </c>
      <c r="G2765" s="13">
        <f t="shared" si="111"/>
        <v>18435.05</v>
      </c>
    </row>
    <row r="2766" spans="1:7">
      <c r="A2766" s="9" t="s">
        <v>3103</v>
      </c>
      <c r="B2766" s="9" t="s">
        <v>2907</v>
      </c>
      <c r="C2766" t="s">
        <v>470</v>
      </c>
      <c r="D2766" t="s">
        <v>2908</v>
      </c>
      <c r="E2766" s="18">
        <v>5</v>
      </c>
      <c r="F2766" s="2">
        <v>307.48</v>
      </c>
      <c r="G2766" s="13">
        <f t="shared" si="111"/>
        <v>1537.4</v>
      </c>
    </row>
    <row r="2767" spans="1:7">
      <c r="A2767" s="9" t="s">
        <v>3104</v>
      </c>
      <c r="B2767" s="9" t="s">
        <v>2910</v>
      </c>
      <c r="C2767" t="s">
        <v>20</v>
      </c>
      <c r="D2767" t="s">
        <v>2911</v>
      </c>
      <c r="E2767" s="18">
        <v>1675</v>
      </c>
      <c r="F2767" s="2">
        <v>6.7</v>
      </c>
      <c r="G2767" s="13">
        <f t="shared" si="111"/>
        <v>11222.5</v>
      </c>
    </row>
    <row r="2768" spans="1:7">
      <c r="A2768" s="9" t="s">
        <v>3105</v>
      </c>
      <c r="B2768" s="9" t="s">
        <v>2913</v>
      </c>
      <c r="C2768" t="s">
        <v>470</v>
      </c>
      <c r="D2768" t="s">
        <v>2914</v>
      </c>
      <c r="E2768" s="18">
        <v>6</v>
      </c>
      <c r="F2768" s="2">
        <v>44.82</v>
      </c>
      <c r="G2768" s="13">
        <f t="shared" si="111"/>
        <v>268.92</v>
      </c>
    </row>
    <row r="2769" spans="1:7">
      <c r="A2769" s="9" t="s">
        <v>3106</v>
      </c>
      <c r="B2769" s="9" t="s">
        <v>2916</v>
      </c>
      <c r="C2769" t="s">
        <v>470</v>
      </c>
      <c r="D2769" t="s">
        <v>2917</v>
      </c>
      <c r="E2769" s="18">
        <v>6</v>
      </c>
      <c r="F2769" s="2">
        <v>13.12</v>
      </c>
      <c r="G2769" s="13">
        <f t="shared" si="111"/>
        <v>78.72</v>
      </c>
    </row>
    <row r="2771" spans="1:7" s="7" customFormat="1" ht="13.15">
      <c r="A2771" s="14" t="s">
        <v>3107</v>
      </c>
      <c r="B2771" s="14" t="s">
        <v>3108</v>
      </c>
      <c r="D2771" s="7" t="s">
        <v>3109</v>
      </c>
      <c r="E2771" s="17"/>
      <c r="F2771" s="8"/>
      <c r="G2771" s="12">
        <f>SUM(G2773:G2773)</f>
        <v>200751.13</v>
      </c>
    </row>
    <row r="2773" spans="1:7" s="7" customFormat="1" ht="13.15">
      <c r="A2773" s="14" t="s">
        <v>3110</v>
      </c>
      <c r="B2773" s="14" t="s">
        <v>3111</v>
      </c>
      <c r="D2773" s="7" t="s">
        <v>620</v>
      </c>
      <c r="E2773" s="17"/>
      <c r="F2773" s="8"/>
      <c r="G2773" s="12">
        <f>SUM(G2775:G2793)</f>
        <v>200751.13</v>
      </c>
    </row>
    <row r="2775" spans="1:7">
      <c r="A2775" s="9" t="s">
        <v>3112</v>
      </c>
      <c r="B2775" s="9" t="s">
        <v>2862</v>
      </c>
      <c r="C2775" t="s">
        <v>470</v>
      </c>
      <c r="D2775" t="s">
        <v>2863</v>
      </c>
      <c r="E2775" s="18">
        <v>1</v>
      </c>
      <c r="F2775" s="2">
        <v>219.08</v>
      </c>
      <c r="G2775" s="13">
        <f t="shared" ref="G2775:G2793" si="112">E2775*F2775</f>
        <v>219.08</v>
      </c>
    </row>
    <row r="2776" spans="1:7">
      <c r="A2776" s="9" t="s">
        <v>3113</v>
      </c>
      <c r="B2776" s="9" t="s">
        <v>2865</v>
      </c>
      <c r="C2776" t="s">
        <v>59</v>
      </c>
      <c r="D2776" t="s">
        <v>2866</v>
      </c>
      <c r="E2776" s="18">
        <v>26.41</v>
      </c>
      <c r="F2776" s="2">
        <v>2636.29</v>
      </c>
      <c r="G2776" s="13">
        <f t="shared" si="112"/>
        <v>69624.42</v>
      </c>
    </row>
    <row r="2777" spans="1:7">
      <c r="A2777" s="9" t="s">
        <v>3114</v>
      </c>
      <c r="B2777" s="9" t="s">
        <v>2868</v>
      </c>
      <c r="C2777" t="s">
        <v>24</v>
      </c>
      <c r="D2777" t="s">
        <v>2869</v>
      </c>
      <c r="E2777" s="18">
        <v>25.64</v>
      </c>
      <c r="F2777" s="2">
        <v>13.79</v>
      </c>
      <c r="G2777" s="13">
        <f t="shared" si="112"/>
        <v>353.58</v>
      </c>
    </row>
    <row r="2778" spans="1:7">
      <c r="A2778" s="9" t="s">
        <v>3115</v>
      </c>
      <c r="B2778" s="9" t="s">
        <v>2871</v>
      </c>
      <c r="C2778" t="s">
        <v>470</v>
      </c>
      <c r="D2778" t="s">
        <v>2872</v>
      </c>
      <c r="E2778" s="18">
        <v>39</v>
      </c>
      <c r="F2778" s="2">
        <v>239.99</v>
      </c>
      <c r="G2778" s="13">
        <f t="shared" si="112"/>
        <v>9359.61</v>
      </c>
    </row>
    <row r="2779" spans="1:7">
      <c r="A2779" s="9" t="s">
        <v>3116</v>
      </c>
      <c r="B2779" s="9" t="s">
        <v>2874</v>
      </c>
      <c r="C2779" t="s">
        <v>59</v>
      </c>
      <c r="D2779" t="s">
        <v>2875</v>
      </c>
      <c r="E2779" s="18">
        <v>15.38</v>
      </c>
      <c r="F2779" s="2">
        <v>895.28</v>
      </c>
      <c r="G2779" s="13">
        <f t="shared" si="112"/>
        <v>13769.41</v>
      </c>
    </row>
    <row r="2780" spans="1:7">
      <c r="A2780" s="9" t="s">
        <v>3117</v>
      </c>
      <c r="B2780" s="9" t="s">
        <v>2877</v>
      </c>
      <c r="C2780" t="s">
        <v>59</v>
      </c>
      <c r="D2780" t="s">
        <v>2878</v>
      </c>
      <c r="E2780" s="18">
        <v>3.85</v>
      </c>
      <c r="F2780" s="2">
        <v>1728.28</v>
      </c>
      <c r="G2780" s="13">
        <f t="shared" si="112"/>
        <v>6653.88</v>
      </c>
    </row>
    <row r="2781" spans="1:7">
      <c r="A2781" s="9" t="s">
        <v>3118</v>
      </c>
      <c r="B2781" s="9" t="s">
        <v>2880</v>
      </c>
      <c r="C2781" t="s">
        <v>24</v>
      </c>
      <c r="D2781" t="s">
        <v>2881</v>
      </c>
      <c r="E2781" s="18">
        <v>60</v>
      </c>
      <c r="F2781" s="2">
        <v>133.31</v>
      </c>
      <c r="G2781" s="13">
        <f t="shared" si="112"/>
        <v>7998.6</v>
      </c>
    </row>
    <row r="2782" spans="1:7">
      <c r="A2782" s="9" t="s">
        <v>3119</v>
      </c>
      <c r="B2782" s="9" t="s">
        <v>2883</v>
      </c>
      <c r="C2782" t="s">
        <v>24</v>
      </c>
      <c r="D2782" t="s">
        <v>2884</v>
      </c>
      <c r="E2782" s="18">
        <v>45</v>
      </c>
      <c r="F2782" s="2">
        <v>371.08</v>
      </c>
      <c r="G2782" s="13">
        <f t="shared" si="112"/>
        <v>16698.599999999999</v>
      </c>
    </row>
    <row r="2783" spans="1:7">
      <c r="A2783" s="9" t="s">
        <v>3120</v>
      </c>
      <c r="B2783" s="9" t="s">
        <v>2886</v>
      </c>
      <c r="C2783" t="s">
        <v>20</v>
      </c>
      <c r="D2783" t="s">
        <v>2887</v>
      </c>
      <c r="E2783" s="18">
        <v>479</v>
      </c>
      <c r="F2783" s="2">
        <v>27.81</v>
      </c>
      <c r="G2783" s="13">
        <f t="shared" si="112"/>
        <v>13320.99</v>
      </c>
    </row>
    <row r="2784" spans="1:7">
      <c r="A2784" s="9" t="s">
        <v>3121</v>
      </c>
      <c r="B2784" s="9" t="s">
        <v>2889</v>
      </c>
      <c r="C2784" t="s">
        <v>24</v>
      </c>
      <c r="D2784" t="s">
        <v>2890</v>
      </c>
      <c r="E2784" s="18">
        <v>134</v>
      </c>
      <c r="F2784" s="2">
        <v>22.98</v>
      </c>
      <c r="G2784" s="13">
        <f t="shared" si="112"/>
        <v>3079.32</v>
      </c>
    </row>
    <row r="2785" spans="1:7">
      <c r="A2785" s="9" t="s">
        <v>3122</v>
      </c>
      <c r="B2785" s="9" t="s">
        <v>2892</v>
      </c>
      <c r="C2785" t="s">
        <v>24</v>
      </c>
      <c r="D2785" t="s">
        <v>2893</v>
      </c>
      <c r="E2785" s="18">
        <v>296</v>
      </c>
      <c r="F2785" s="2">
        <v>43.51</v>
      </c>
      <c r="G2785" s="13">
        <f t="shared" si="112"/>
        <v>12878.96</v>
      </c>
    </row>
    <row r="2786" spans="1:7">
      <c r="A2786" s="9" t="s">
        <v>3123</v>
      </c>
      <c r="B2786" s="9" t="s">
        <v>2895</v>
      </c>
      <c r="C2786" t="s">
        <v>20</v>
      </c>
      <c r="D2786" t="s">
        <v>2896</v>
      </c>
      <c r="E2786" s="18">
        <v>169.5</v>
      </c>
      <c r="F2786" s="2">
        <v>42.35</v>
      </c>
      <c r="G2786" s="13">
        <f t="shared" si="112"/>
        <v>7178.33</v>
      </c>
    </row>
    <row r="2787" spans="1:7">
      <c r="A2787" s="9" t="s">
        <v>3124</v>
      </c>
      <c r="B2787" s="9" t="s">
        <v>2898</v>
      </c>
      <c r="C2787" t="s">
        <v>24</v>
      </c>
      <c r="D2787" t="s">
        <v>2899</v>
      </c>
      <c r="E2787" s="18">
        <v>19.8</v>
      </c>
      <c r="F2787" s="2">
        <v>40.18</v>
      </c>
      <c r="G2787" s="13">
        <f t="shared" si="112"/>
        <v>795.56</v>
      </c>
    </row>
    <row r="2788" spans="1:7">
      <c r="A2788" s="9" t="s">
        <v>3125</v>
      </c>
      <c r="B2788" s="9" t="s">
        <v>2901</v>
      </c>
      <c r="C2788" t="s">
        <v>20</v>
      </c>
      <c r="D2788" t="s">
        <v>2902</v>
      </c>
      <c r="E2788" s="18">
        <v>169.5</v>
      </c>
      <c r="F2788" s="2">
        <v>40.85</v>
      </c>
      <c r="G2788" s="13">
        <f t="shared" si="112"/>
        <v>6924.08</v>
      </c>
    </row>
    <row r="2789" spans="1:7">
      <c r="A2789" s="9" t="s">
        <v>3126</v>
      </c>
      <c r="B2789" s="9" t="s">
        <v>2904</v>
      </c>
      <c r="C2789" t="s">
        <v>20</v>
      </c>
      <c r="D2789" t="s">
        <v>2905</v>
      </c>
      <c r="E2789" s="18">
        <v>169.5</v>
      </c>
      <c r="F2789" s="2">
        <v>110.06</v>
      </c>
      <c r="G2789" s="13">
        <f t="shared" si="112"/>
        <v>18655.169999999998</v>
      </c>
    </row>
    <row r="2790" spans="1:7">
      <c r="A2790" s="9" t="s">
        <v>3127</v>
      </c>
      <c r="B2790" s="9" t="s">
        <v>2907</v>
      </c>
      <c r="C2790" t="s">
        <v>470</v>
      </c>
      <c r="D2790" t="s">
        <v>2908</v>
      </c>
      <c r="E2790" s="18">
        <v>5</v>
      </c>
      <c r="F2790" s="2">
        <v>307.48</v>
      </c>
      <c r="G2790" s="13">
        <f t="shared" si="112"/>
        <v>1537.4</v>
      </c>
    </row>
    <row r="2791" spans="1:7">
      <c r="A2791" s="9" t="s">
        <v>3128</v>
      </c>
      <c r="B2791" s="9" t="s">
        <v>2910</v>
      </c>
      <c r="C2791" t="s">
        <v>20</v>
      </c>
      <c r="D2791" t="s">
        <v>2911</v>
      </c>
      <c r="E2791" s="18">
        <v>1695</v>
      </c>
      <c r="F2791" s="2">
        <v>6.7</v>
      </c>
      <c r="G2791" s="13">
        <f t="shared" si="112"/>
        <v>11356.5</v>
      </c>
    </row>
    <row r="2792" spans="1:7">
      <c r="A2792" s="9" t="s">
        <v>3129</v>
      </c>
      <c r="B2792" s="9" t="s">
        <v>2913</v>
      </c>
      <c r="C2792" t="s">
        <v>470</v>
      </c>
      <c r="D2792" t="s">
        <v>2914</v>
      </c>
      <c r="E2792" s="18">
        <v>6</v>
      </c>
      <c r="F2792" s="2">
        <v>44.82</v>
      </c>
      <c r="G2792" s="13">
        <f t="shared" si="112"/>
        <v>268.92</v>
      </c>
    </row>
    <row r="2793" spans="1:7">
      <c r="A2793" s="9" t="s">
        <v>3130</v>
      </c>
      <c r="B2793" s="9" t="s">
        <v>2916</v>
      </c>
      <c r="C2793" t="s">
        <v>470</v>
      </c>
      <c r="D2793" t="s">
        <v>2917</v>
      </c>
      <c r="E2793" s="18">
        <v>6</v>
      </c>
      <c r="F2793" s="2">
        <v>13.12</v>
      </c>
      <c r="G2793" s="13">
        <f t="shared" si="112"/>
        <v>78.72</v>
      </c>
    </row>
    <row r="2795" spans="1:7" s="7" customFormat="1" ht="13.15">
      <c r="A2795" s="14" t="s">
        <v>3131</v>
      </c>
      <c r="B2795" s="14" t="s">
        <v>3132</v>
      </c>
      <c r="D2795" s="7" t="s">
        <v>3133</v>
      </c>
      <c r="E2795" s="17"/>
      <c r="F2795" s="8"/>
      <c r="G2795" s="12">
        <f>SUM(G2797:G2797)</f>
        <v>677795.45</v>
      </c>
    </row>
    <row r="2797" spans="1:7" s="7" customFormat="1" ht="13.15">
      <c r="A2797" s="14" t="s">
        <v>3134</v>
      </c>
      <c r="B2797" s="14" t="s">
        <v>3135</v>
      </c>
      <c r="D2797" s="7" t="s">
        <v>620</v>
      </c>
      <c r="E2797" s="17"/>
      <c r="F2797" s="8"/>
      <c r="G2797" s="12">
        <f>SUM(G2799:G2815)</f>
        <v>677795.45</v>
      </c>
    </row>
    <row r="2799" spans="1:7">
      <c r="A2799" s="9" t="s">
        <v>3136</v>
      </c>
      <c r="B2799" s="9" t="s">
        <v>2862</v>
      </c>
      <c r="C2799" t="s">
        <v>470</v>
      </c>
      <c r="D2799" t="s">
        <v>2863</v>
      </c>
      <c r="E2799" s="18">
        <v>1</v>
      </c>
      <c r="F2799" s="2">
        <v>219.08</v>
      </c>
      <c r="G2799" s="13">
        <f t="shared" ref="G2799:G2815" si="113">E2799*F2799</f>
        <v>219.08</v>
      </c>
    </row>
    <row r="2800" spans="1:7">
      <c r="A2800" s="9" t="s">
        <v>3137</v>
      </c>
      <c r="B2800" s="9" t="s">
        <v>2865</v>
      </c>
      <c r="C2800" t="s">
        <v>59</v>
      </c>
      <c r="D2800" t="s">
        <v>2866</v>
      </c>
      <c r="E2800" s="18">
        <v>2.56</v>
      </c>
      <c r="F2800" s="2">
        <v>2636.29</v>
      </c>
      <c r="G2800" s="13">
        <f t="shared" si="113"/>
        <v>6748.9</v>
      </c>
    </row>
    <row r="2801" spans="1:7">
      <c r="A2801" s="9" t="s">
        <v>3138</v>
      </c>
      <c r="B2801" s="9" t="s">
        <v>2868</v>
      </c>
      <c r="C2801" t="s">
        <v>24</v>
      </c>
      <c r="D2801" t="s">
        <v>2869</v>
      </c>
      <c r="E2801" s="18">
        <v>25.64</v>
      </c>
      <c r="F2801" s="2">
        <v>13.79</v>
      </c>
      <c r="G2801" s="13">
        <f t="shared" si="113"/>
        <v>353.58</v>
      </c>
    </row>
    <row r="2802" spans="1:7">
      <c r="A2802" s="9" t="s">
        <v>3139</v>
      </c>
      <c r="B2802" s="9" t="s">
        <v>2871</v>
      </c>
      <c r="C2802" t="s">
        <v>470</v>
      </c>
      <c r="D2802" t="s">
        <v>2872</v>
      </c>
      <c r="E2802" s="18">
        <v>39</v>
      </c>
      <c r="F2802" s="2">
        <v>239.99</v>
      </c>
      <c r="G2802" s="13">
        <f t="shared" si="113"/>
        <v>9359.61</v>
      </c>
    </row>
    <row r="2803" spans="1:7">
      <c r="A2803" s="9" t="s">
        <v>3140</v>
      </c>
      <c r="B2803" s="9" t="s">
        <v>2874</v>
      </c>
      <c r="C2803" t="s">
        <v>59</v>
      </c>
      <c r="D2803" t="s">
        <v>2875</v>
      </c>
      <c r="E2803" s="18">
        <v>15.38</v>
      </c>
      <c r="F2803" s="2">
        <v>895.28</v>
      </c>
      <c r="G2803" s="13">
        <f t="shared" si="113"/>
        <v>13769.41</v>
      </c>
    </row>
    <row r="2804" spans="1:7">
      <c r="A2804" s="9" t="s">
        <v>3141</v>
      </c>
      <c r="B2804" s="9" t="s">
        <v>2877</v>
      </c>
      <c r="C2804" t="s">
        <v>59</v>
      </c>
      <c r="D2804" t="s">
        <v>2878</v>
      </c>
      <c r="E2804" s="18">
        <v>3.85</v>
      </c>
      <c r="F2804" s="2">
        <v>1728.28</v>
      </c>
      <c r="G2804" s="13">
        <f t="shared" si="113"/>
        <v>6653.88</v>
      </c>
    </row>
    <row r="2805" spans="1:7">
      <c r="A2805" s="9" t="s">
        <v>3142</v>
      </c>
      <c r="B2805" s="9" t="s">
        <v>2880</v>
      </c>
      <c r="C2805" t="s">
        <v>24</v>
      </c>
      <c r="D2805" t="s">
        <v>2881</v>
      </c>
      <c r="E2805" s="18">
        <v>15</v>
      </c>
      <c r="F2805" s="2">
        <v>133.31</v>
      </c>
      <c r="G2805" s="13">
        <f t="shared" si="113"/>
        <v>1999.65</v>
      </c>
    </row>
    <row r="2806" spans="1:7">
      <c r="A2806" s="9" t="s">
        <v>3143</v>
      </c>
      <c r="B2806" s="9" t="s">
        <v>2883</v>
      </c>
      <c r="C2806" t="s">
        <v>24</v>
      </c>
      <c r="D2806" t="s">
        <v>2884</v>
      </c>
      <c r="E2806" s="18">
        <v>240</v>
      </c>
      <c r="F2806" s="2">
        <v>371.08</v>
      </c>
      <c r="G2806" s="13">
        <f t="shared" si="113"/>
        <v>89059.199999999997</v>
      </c>
    </row>
    <row r="2807" spans="1:7">
      <c r="A2807" s="9" t="s">
        <v>3144</v>
      </c>
      <c r="B2807" s="9" t="s">
        <v>2886</v>
      </c>
      <c r="C2807" t="s">
        <v>20</v>
      </c>
      <c r="D2807" t="s">
        <v>2887</v>
      </c>
      <c r="E2807" s="18">
        <v>8785</v>
      </c>
      <c r="F2807" s="2">
        <v>27.81</v>
      </c>
      <c r="G2807" s="13">
        <f t="shared" si="113"/>
        <v>244310.85</v>
      </c>
    </row>
    <row r="2808" spans="1:7">
      <c r="A2808" s="9" t="s">
        <v>3145</v>
      </c>
      <c r="B2808" s="9" t="s">
        <v>2889</v>
      </c>
      <c r="C2808" t="s">
        <v>24</v>
      </c>
      <c r="D2808" t="s">
        <v>2890</v>
      </c>
      <c r="E2808" s="18">
        <v>215.4</v>
      </c>
      <c r="F2808" s="2">
        <v>22.98</v>
      </c>
      <c r="G2808" s="13">
        <f t="shared" si="113"/>
        <v>4949.8900000000003</v>
      </c>
    </row>
    <row r="2809" spans="1:7">
      <c r="A2809" s="9" t="s">
        <v>3146</v>
      </c>
      <c r="B2809" s="9" t="s">
        <v>2892</v>
      </c>
      <c r="C2809" t="s">
        <v>24</v>
      </c>
      <c r="D2809" t="s">
        <v>2893</v>
      </c>
      <c r="E2809" s="18">
        <v>4353</v>
      </c>
      <c r="F2809" s="2">
        <v>43.51</v>
      </c>
      <c r="G2809" s="13">
        <f t="shared" si="113"/>
        <v>189399.03</v>
      </c>
    </row>
    <row r="2810" spans="1:7">
      <c r="A2810" s="9" t="s">
        <v>3147</v>
      </c>
      <c r="B2810" s="9" t="s">
        <v>2895</v>
      </c>
      <c r="C2810" t="s">
        <v>20</v>
      </c>
      <c r="D2810" t="s">
        <v>2896</v>
      </c>
      <c r="E2810" s="18">
        <v>940.5</v>
      </c>
      <c r="F2810" s="2">
        <v>42.35</v>
      </c>
      <c r="G2810" s="13">
        <f t="shared" si="113"/>
        <v>39830.18</v>
      </c>
    </row>
    <row r="2811" spans="1:7">
      <c r="A2811" s="9" t="s">
        <v>3148</v>
      </c>
      <c r="B2811" s="9" t="s">
        <v>2898</v>
      </c>
      <c r="C2811" t="s">
        <v>24</v>
      </c>
      <c r="D2811" t="s">
        <v>2899</v>
      </c>
      <c r="E2811" s="18">
        <v>141.30000000000001</v>
      </c>
      <c r="F2811" s="2">
        <v>40.18</v>
      </c>
      <c r="G2811" s="13">
        <f t="shared" si="113"/>
        <v>5677.43</v>
      </c>
    </row>
    <row r="2812" spans="1:7">
      <c r="A2812" s="9" t="s">
        <v>3149</v>
      </c>
      <c r="B2812" s="9" t="s">
        <v>2907</v>
      </c>
      <c r="C2812" t="s">
        <v>470</v>
      </c>
      <c r="D2812" t="s">
        <v>2908</v>
      </c>
      <c r="E2812" s="18">
        <v>1</v>
      </c>
      <c r="F2812" s="2">
        <v>307.48</v>
      </c>
      <c r="G2812" s="13">
        <f t="shared" si="113"/>
        <v>307.48</v>
      </c>
    </row>
    <row r="2813" spans="1:7">
      <c r="A2813" s="9" t="s">
        <v>3150</v>
      </c>
      <c r="B2813" s="9" t="s">
        <v>2910</v>
      </c>
      <c r="C2813" t="s">
        <v>20</v>
      </c>
      <c r="D2813" t="s">
        <v>2911</v>
      </c>
      <c r="E2813" s="18">
        <v>9405</v>
      </c>
      <c r="F2813" s="2">
        <v>6.7</v>
      </c>
      <c r="G2813" s="13">
        <f t="shared" si="113"/>
        <v>63013.5</v>
      </c>
    </row>
    <row r="2814" spans="1:7">
      <c r="A2814" s="9" t="s">
        <v>3151</v>
      </c>
      <c r="B2814" s="9" t="s">
        <v>2913</v>
      </c>
      <c r="C2814" t="s">
        <v>470</v>
      </c>
      <c r="D2814" t="s">
        <v>2914</v>
      </c>
      <c r="E2814" s="18">
        <v>37</v>
      </c>
      <c r="F2814" s="2">
        <v>44.82</v>
      </c>
      <c r="G2814" s="13">
        <f t="shared" si="113"/>
        <v>1658.34</v>
      </c>
    </row>
    <row r="2815" spans="1:7">
      <c r="A2815" s="9" t="s">
        <v>3152</v>
      </c>
      <c r="B2815" s="9" t="s">
        <v>2916</v>
      </c>
      <c r="C2815" t="s">
        <v>470</v>
      </c>
      <c r="D2815" t="s">
        <v>2917</v>
      </c>
      <c r="E2815" s="18">
        <v>37</v>
      </c>
      <c r="F2815" s="2">
        <v>13.12</v>
      </c>
      <c r="G2815" s="13">
        <f t="shared" si="113"/>
        <v>485.44</v>
      </c>
    </row>
    <row r="2817" spans="1:7" s="7" customFormat="1" ht="13.15">
      <c r="A2817" s="14" t="s">
        <v>3153</v>
      </c>
      <c r="B2817" s="14" t="s">
        <v>3154</v>
      </c>
      <c r="D2817" s="7" t="s">
        <v>3155</v>
      </c>
      <c r="E2817" s="17"/>
      <c r="F2817" s="8"/>
      <c r="G2817" s="12">
        <f>G2819+G2830</f>
        <v>89389.43</v>
      </c>
    </row>
    <row r="2819" spans="1:7" s="7" customFormat="1" ht="13.15">
      <c r="A2819" s="14" t="s">
        <v>3156</v>
      </c>
      <c r="B2819" s="14" t="s">
        <v>3157</v>
      </c>
      <c r="D2819" s="7" t="s">
        <v>3158</v>
      </c>
      <c r="E2819" s="17"/>
      <c r="F2819" s="8"/>
      <c r="G2819" s="12">
        <f>SUM(G2821:G2828)</f>
        <v>65504.66</v>
      </c>
    </row>
    <row r="2821" spans="1:7">
      <c r="A2821" s="9" t="s">
        <v>3159</v>
      </c>
      <c r="B2821" s="9" t="s">
        <v>3160</v>
      </c>
      <c r="C2821" t="s">
        <v>24</v>
      </c>
      <c r="D2821" t="s">
        <v>3161</v>
      </c>
      <c r="E2821" s="18">
        <v>9726.9699999999993</v>
      </c>
      <c r="F2821" s="2">
        <v>0.84</v>
      </c>
      <c r="G2821" s="13">
        <f t="shared" ref="G2821:G2828" si="114">E2821*F2821</f>
        <v>8170.65</v>
      </c>
    </row>
    <row r="2822" spans="1:7">
      <c r="A2822" s="9" t="s">
        <v>3162</v>
      </c>
      <c r="B2822" s="9" t="s">
        <v>3163</v>
      </c>
      <c r="C2822" t="s">
        <v>59</v>
      </c>
      <c r="D2822" t="s">
        <v>3164</v>
      </c>
      <c r="E2822" s="18">
        <v>2918.09</v>
      </c>
      <c r="F2822" s="2">
        <v>1.44</v>
      </c>
      <c r="G2822" s="13">
        <f t="shared" si="114"/>
        <v>4202.05</v>
      </c>
    </row>
    <row r="2823" spans="1:7">
      <c r="A2823" s="9" t="s">
        <v>3165</v>
      </c>
      <c r="B2823" s="9" t="s">
        <v>74</v>
      </c>
      <c r="C2823" t="s">
        <v>24</v>
      </c>
      <c r="D2823" t="s">
        <v>75</v>
      </c>
      <c r="E2823" s="18">
        <v>9726.9699999999993</v>
      </c>
      <c r="F2823" s="2">
        <v>0.74</v>
      </c>
      <c r="G2823" s="13">
        <f t="shared" si="114"/>
        <v>7197.96</v>
      </c>
    </row>
    <row r="2824" spans="1:7">
      <c r="A2824" s="9" t="s">
        <v>3166</v>
      </c>
      <c r="B2824" s="9" t="s">
        <v>77</v>
      </c>
      <c r="C2824" t="s">
        <v>24</v>
      </c>
      <c r="D2824" t="s">
        <v>78</v>
      </c>
      <c r="E2824" s="18">
        <v>9726.9699999999993</v>
      </c>
      <c r="F2824" s="2">
        <v>0.14000000000000001</v>
      </c>
      <c r="G2824" s="13">
        <f t="shared" si="114"/>
        <v>1361.78</v>
      </c>
    </row>
    <row r="2825" spans="1:7">
      <c r="A2825" s="9" t="s">
        <v>3167</v>
      </c>
      <c r="B2825" s="9" t="s">
        <v>3168</v>
      </c>
      <c r="C2825" t="s">
        <v>20</v>
      </c>
      <c r="D2825" t="s">
        <v>3169</v>
      </c>
      <c r="E2825" s="18">
        <v>50000</v>
      </c>
      <c r="F2825" s="2">
        <v>0.38</v>
      </c>
      <c r="G2825" s="13">
        <f t="shared" si="114"/>
        <v>19000</v>
      </c>
    </row>
    <row r="2826" spans="1:7">
      <c r="A2826" s="9" t="s">
        <v>3170</v>
      </c>
      <c r="B2826" s="9" t="s">
        <v>3171</v>
      </c>
      <c r="C2826" t="s">
        <v>470</v>
      </c>
      <c r="D2826" t="s">
        <v>3172</v>
      </c>
      <c r="E2826" s="18">
        <v>1</v>
      </c>
      <c r="F2826" s="2">
        <v>11320.75</v>
      </c>
      <c r="G2826" s="13">
        <f t="shared" si="114"/>
        <v>11320.75</v>
      </c>
    </row>
    <row r="2827" spans="1:7">
      <c r="A2827" s="9" t="s">
        <v>3173</v>
      </c>
      <c r="B2827" s="9" t="s">
        <v>3174</v>
      </c>
      <c r="C2827" t="s">
        <v>3175</v>
      </c>
      <c r="D2827" t="s">
        <v>3176</v>
      </c>
      <c r="E2827" s="18">
        <v>15.2</v>
      </c>
      <c r="F2827" s="2">
        <v>622.75</v>
      </c>
      <c r="G2827" s="13">
        <f t="shared" si="114"/>
        <v>9465.7999999999993</v>
      </c>
    </row>
    <row r="2828" spans="1:7">
      <c r="A2828" s="9" t="s">
        <v>3177</v>
      </c>
      <c r="B2828" s="9" t="s">
        <v>3178</v>
      </c>
      <c r="C2828" t="s">
        <v>59</v>
      </c>
      <c r="D2828" t="s">
        <v>3179</v>
      </c>
      <c r="E2828" s="18">
        <v>2918.09</v>
      </c>
      <c r="F2828" s="2">
        <v>1.64</v>
      </c>
      <c r="G2828" s="13">
        <f t="shared" si="114"/>
        <v>4785.67</v>
      </c>
    </row>
    <row r="2830" spans="1:7" s="7" customFormat="1" ht="13.15">
      <c r="A2830" s="14" t="s">
        <v>3180</v>
      </c>
      <c r="B2830" s="14" t="s">
        <v>3181</v>
      </c>
      <c r="D2830" s="7" t="s">
        <v>3182</v>
      </c>
      <c r="E2830" s="17"/>
      <c r="F2830" s="8"/>
      <c r="G2830" s="12">
        <f>SUM(G2832:G2840)</f>
        <v>23884.77</v>
      </c>
    </row>
    <row r="2832" spans="1:7">
      <c r="A2832" s="9" t="s">
        <v>3183</v>
      </c>
      <c r="B2832" s="9" t="s">
        <v>3184</v>
      </c>
      <c r="C2832" t="s">
        <v>470</v>
      </c>
      <c r="D2832" t="s">
        <v>3185</v>
      </c>
      <c r="E2832" s="18">
        <v>2</v>
      </c>
      <c r="F2832" s="2">
        <v>2667.42</v>
      </c>
      <c r="G2832" s="13">
        <f t="shared" ref="G2832:G2840" si="115">E2832*F2832</f>
        <v>5334.84</v>
      </c>
    </row>
    <row r="2833" spans="1:7">
      <c r="A2833" s="9" t="s">
        <v>3186</v>
      </c>
      <c r="B2833" s="9" t="s">
        <v>3187</v>
      </c>
      <c r="C2833" t="s">
        <v>59</v>
      </c>
      <c r="D2833" t="s">
        <v>3188</v>
      </c>
      <c r="E2833" s="18">
        <v>5</v>
      </c>
      <c r="F2833" s="2">
        <v>71.52</v>
      </c>
      <c r="G2833" s="13">
        <f t="shared" si="115"/>
        <v>357.6</v>
      </c>
    </row>
    <row r="2834" spans="1:7">
      <c r="A2834" s="9" t="s">
        <v>3189</v>
      </c>
      <c r="B2834" s="9" t="s">
        <v>3190</v>
      </c>
      <c r="C2834" t="s">
        <v>470</v>
      </c>
      <c r="D2834" t="s">
        <v>3191</v>
      </c>
      <c r="E2834" s="18">
        <v>4</v>
      </c>
      <c r="F2834" s="2">
        <v>49.42</v>
      </c>
      <c r="G2834" s="13">
        <f t="shared" si="115"/>
        <v>197.68</v>
      </c>
    </row>
    <row r="2835" spans="1:7">
      <c r="A2835" s="9" t="s">
        <v>3192</v>
      </c>
      <c r="B2835" s="9" t="s">
        <v>3193</v>
      </c>
      <c r="C2835" t="s">
        <v>59</v>
      </c>
      <c r="D2835" t="s">
        <v>3194</v>
      </c>
      <c r="E2835" s="18">
        <v>778.38</v>
      </c>
      <c r="F2835" s="2">
        <v>8.56</v>
      </c>
      <c r="G2835" s="13">
        <f t="shared" si="115"/>
        <v>6662.93</v>
      </c>
    </row>
    <row r="2836" spans="1:7">
      <c r="A2836" s="9" t="s">
        <v>3195</v>
      </c>
      <c r="B2836" s="9" t="s">
        <v>3196</v>
      </c>
      <c r="C2836" t="s">
        <v>59</v>
      </c>
      <c r="D2836" t="s">
        <v>3197</v>
      </c>
      <c r="E2836" s="18">
        <v>763.01</v>
      </c>
      <c r="F2836" s="2">
        <v>12.09</v>
      </c>
      <c r="G2836" s="13">
        <f t="shared" si="115"/>
        <v>9224.7900000000009</v>
      </c>
    </row>
    <row r="2837" spans="1:7">
      <c r="A2837" s="9" t="s">
        <v>3198</v>
      </c>
      <c r="B2837" s="9" t="s">
        <v>3199</v>
      </c>
      <c r="C2837" t="s">
        <v>59</v>
      </c>
      <c r="D2837" t="s">
        <v>3200</v>
      </c>
      <c r="E2837" s="18">
        <v>123.85</v>
      </c>
      <c r="F2837" s="2">
        <v>5.68</v>
      </c>
      <c r="G2837" s="13">
        <f t="shared" si="115"/>
        <v>703.47</v>
      </c>
    </row>
    <row r="2838" spans="1:7">
      <c r="A2838" s="9" t="s">
        <v>3201</v>
      </c>
      <c r="B2838" s="9" t="s">
        <v>3202</v>
      </c>
      <c r="C2838" t="s">
        <v>470</v>
      </c>
      <c r="D2838" t="s">
        <v>3203</v>
      </c>
      <c r="E2838" s="18">
        <v>14</v>
      </c>
      <c r="F2838" s="2">
        <v>68.87</v>
      </c>
      <c r="G2838" s="13">
        <f t="shared" si="115"/>
        <v>964.18</v>
      </c>
    </row>
    <row r="2839" spans="1:7">
      <c r="A2839" s="9" t="s">
        <v>3204</v>
      </c>
      <c r="B2839" s="9" t="s">
        <v>3205</v>
      </c>
      <c r="C2839" t="s">
        <v>470</v>
      </c>
      <c r="D2839" t="s">
        <v>3206</v>
      </c>
      <c r="E2839" s="18">
        <v>3</v>
      </c>
      <c r="F2839" s="2">
        <v>114.65</v>
      </c>
      <c r="G2839" s="13">
        <f t="shared" si="115"/>
        <v>343.95</v>
      </c>
    </row>
    <row r="2840" spans="1:7">
      <c r="A2840" s="9" t="s">
        <v>3207</v>
      </c>
      <c r="B2840" s="9" t="s">
        <v>3208</v>
      </c>
      <c r="C2840" t="s">
        <v>470</v>
      </c>
      <c r="D2840" t="s">
        <v>3209</v>
      </c>
      <c r="E2840" s="18">
        <v>1</v>
      </c>
      <c r="F2840" s="2">
        <v>95.33</v>
      </c>
      <c r="G2840" s="13">
        <f t="shared" si="115"/>
        <v>95.33</v>
      </c>
    </row>
    <row r="2842" spans="1:7" s="7" customFormat="1" ht="13.15">
      <c r="A2842" s="14" t="s">
        <v>3210</v>
      </c>
      <c r="B2842" s="14" t="s">
        <v>3211</v>
      </c>
      <c r="D2842" s="7" t="s">
        <v>3212</v>
      </c>
      <c r="E2842" s="17"/>
      <c r="F2842" s="8"/>
      <c r="G2842" s="12">
        <f>SUM(G2844:G2844)</f>
        <v>167623.23000000001</v>
      </c>
    </row>
    <row r="2844" spans="1:7" s="7" customFormat="1" ht="13.15">
      <c r="A2844" s="14" t="s">
        <v>3213</v>
      </c>
      <c r="B2844" s="14" t="s">
        <v>3214</v>
      </c>
      <c r="D2844" s="7" t="s">
        <v>620</v>
      </c>
      <c r="E2844" s="17"/>
      <c r="F2844" s="8"/>
      <c r="G2844" s="12">
        <f>SUM(G2846:G2868)</f>
        <v>167623.23000000001</v>
      </c>
    </row>
    <row r="2846" spans="1:7">
      <c r="A2846" s="9" t="s">
        <v>3215</v>
      </c>
      <c r="B2846" s="9" t="s">
        <v>3216</v>
      </c>
      <c r="C2846" t="s">
        <v>24</v>
      </c>
      <c r="D2846" t="s">
        <v>627</v>
      </c>
      <c r="E2846" s="18">
        <v>9726.9699999999993</v>
      </c>
      <c r="F2846" s="2">
        <v>0.82</v>
      </c>
      <c r="G2846" s="13">
        <f t="shared" ref="G2846:G2868" si="116">E2846*F2846</f>
        <v>7976.12</v>
      </c>
    </row>
    <row r="2847" spans="1:7">
      <c r="A2847" s="9" t="s">
        <v>3217</v>
      </c>
      <c r="B2847" s="9" t="s">
        <v>3218</v>
      </c>
      <c r="C2847" t="s">
        <v>59</v>
      </c>
      <c r="D2847" t="s">
        <v>503</v>
      </c>
      <c r="E2847" s="18">
        <v>11672.37</v>
      </c>
      <c r="F2847" s="2">
        <v>2.52</v>
      </c>
      <c r="G2847" s="13">
        <f t="shared" si="116"/>
        <v>29414.37</v>
      </c>
    </row>
    <row r="2848" spans="1:7">
      <c r="A2848" s="9" t="s">
        <v>3219</v>
      </c>
      <c r="B2848" s="9" t="s">
        <v>3220</v>
      </c>
      <c r="C2848" t="s">
        <v>59</v>
      </c>
      <c r="D2848" t="s">
        <v>3221</v>
      </c>
      <c r="E2848" s="18">
        <v>2918.09</v>
      </c>
      <c r="F2848" s="2">
        <v>9.51</v>
      </c>
      <c r="G2848" s="13">
        <f t="shared" si="116"/>
        <v>27751.040000000001</v>
      </c>
    </row>
    <row r="2849" spans="1:7">
      <c r="A2849" s="9" t="s">
        <v>3222</v>
      </c>
      <c r="B2849" s="9" t="s">
        <v>511</v>
      </c>
      <c r="C2849" t="s">
        <v>512</v>
      </c>
      <c r="D2849" t="s">
        <v>513</v>
      </c>
      <c r="E2849" s="18">
        <v>124344.64</v>
      </c>
      <c r="F2849" s="2">
        <v>0.11</v>
      </c>
      <c r="G2849" s="13">
        <f t="shared" si="116"/>
        <v>13677.91</v>
      </c>
    </row>
    <row r="2850" spans="1:7">
      <c r="A2850" s="9" t="s">
        <v>3223</v>
      </c>
      <c r="B2850" s="9" t="s">
        <v>3224</v>
      </c>
      <c r="C2850" t="s">
        <v>24</v>
      </c>
      <c r="D2850" t="s">
        <v>3225</v>
      </c>
      <c r="E2850" s="18">
        <v>300</v>
      </c>
      <c r="F2850" s="2">
        <v>87.29</v>
      </c>
      <c r="G2850" s="13">
        <f t="shared" si="116"/>
        <v>26187</v>
      </c>
    </row>
    <row r="2851" spans="1:7">
      <c r="A2851" s="9" t="s">
        <v>3226</v>
      </c>
      <c r="B2851" s="9" t="s">
        <v>1063</v>
      </c>
      <c r="C2851" t="s">
        <v>20</v>
      </c>
      <c r="D2851" t="s">
        <v>1064</v>
      </c>
      <c r="E2851" s="18">
        <v>36</v>
      </c>
      <c r="F2851" s="2">
        <v>23.16</v>
      </c>
      <c r="G2851" s="13">
        <f t="shared" si="116"/>
        <v>833.76</v>
      </c>
    </row>
    <row r="2852" spans="1:7">
      <c r="A2852" s="9" t="s">
        <v>3227</v>
      </c>
      <c r="B2852" s="9" t="s">
        <v>3228</v>
      </c>
      <c r="C2852" t="s">
        <v>470</v>
      </c>
      <c r="D2852" t="s">
        <v>3229</v>
      </c>
      <c r="E2852" s="18">
        <v>1</v>
      </c>
      <c r="F2852" s="2">
        <v>8252.0499999999993</v>
      </c>
      <c r="G2852" s="13">
        <f t="shared" si="116"/>
        <v>8252.0499999999993</v>
      </c>
    </row>
    <row r="2853" spans="1:7">
      <c r="A2853" s="9" t="s">
        <v>3230</v>
      </c>
      <c r="B2853" s="9" t="s">
        <v>3231</v>
      </c>
      <c r="C2853" t="s">
        <v>20</v>
      </c>
      <c r="D2853" t="s">
        <v>3232</v>
      </c>
      <c r="E2853" s="18">
        <v>300</v>
      </c>
      <c r="F2853" s="2">
        <v>78.510000000000005</v>
      </c>
      <c r="G2853" s="13">
        <f t="shared" si="116"/>
        <v>23553</v>
      </c>
    </row>
    <row r="2854" spans="1:7">
      <c r="A2854" s="9" t="s">
        <v>3233</v>
      </c>
      <c r="B2854" s="9" t="s">
        <v>3234</v>
      </c>
      <c r="C2854" t="s">
        <v>470</v>
      </c>
      <c r="D2854" t="s">
        <v>3235</v>
      </c>
      <c r="E2854" s="18">
        <v>1</v>
      </c>
      <c r="F2854" s="2">
        <v>2285.46</v>
      </c>
      <c r="G2854" s="13">
        <f t="shared" si="116"/>
        <v>2285.46</v>
      </c>
    </row>
    <row r="2855" spans="1:7">
      <c r="A2855" s="9" t="s">
        <v>3236</v>
      </c>
      <c r="B2855" s="9" t="s">
        <v>1069</v>
      </c>
      <c r="C2855" t="s">
        <v>59</v>
      </c>
      <c r="D2855" t="s">
        <v>1070</v>
      </c>
      <c r="E2855" s="18">
        <v>97.2</v>
      </c>
      <c r="F2855" s="2">
        <v>59.1</v>
      </c>
      <c r="G2855" s="13">
        <f t="shared" si="116"/>
        <v>5744.52</v>
      </c>
    </row>
    <row r="2856" spans="1:7">
      <c r="A2856" s="9" t="s">
        <v>3237</v>
      </c>
      <c r="B2856" s="9" t="s">
        <v>1072</v>
      </c>
      <c r="C2856" t="s">
        <v>470</v>
      </c>
      <c r="D2856" t="s">
        <v>1073</v>
      </c>
      <c r="E2856" s="18">
        <v>61</v>
      </c>
      <c r="F2856" s="2">
        <v>6.64</v>
      </c>
      <c r="G2856" s="13">
        <f t="shared" si="116"/>
        <v>405.04</v>
      </c>
    </row>
    <row r="2857" spans="1:7">
      <c r="A2857" s="9" t="s">
        <v>3238</v>
      </c>
      <c r="B2857" s="9" t="s">
        <v>1075</v>
      </c>
      <c r="C2857" t="s">
        <v>20</v>
      </c>
      <c r="D2857" t="s">
        <v>1076</v>
      </c>
      <c r="E2857" s="18">
        <v>72</v>
      </c>
      <c r="F2857" s="2">
        <v>21.49</v>
      </c>
      <c r="G2857" s="13">
        <f t="shared" si="116"/>
        <v>1547.28</v>
      </c>
    </row>
    <row r="2858" spans="1:7">
      <c r="A2858" s="9" t="s">
        <v>3239</v>
      </c>
      <c r="B2858" s="9" t="s">
        <v>1078</v>
      </c>
      <c r="C2858" t="s">
        <v>20</v>
      </c>
      <c r="D2858" t="s">
        <v>1079</v>
      </c>
      <c r="E2858" s="18">
        <v>36</v>
      </c>
      <c r="F2858" s="2">
        <v>4.8099999999999996</v>
      </c>
      <c r="G2858" s="13">
        <f t="shared" si="116"/>
        <v>173.16</v>
      </c>
    </row>
    <row r="2859" spans="1:7">
      <c r="A2859" s="9" t="s">
        <v>3240</v>
      </c>
      <c r="B2859" s="9" t="s">
        <v>3241</v>
      </c>
      <c r="C2859" t="s">
        <v>470</v>
      </c>
      <c r="D2859" t="s">
        <v>3242</v>
      </c>
      <c r="E2859" s="18">
        <v>8</v>
      </c>
      <c r="F2859" s="2">
        <v>275.49</v>
      </c>
      <c r="G2859" s="13">
        <f t="shared" si="116"/>
        <v>2203.92</v>
      </c>
    </row>
    <row r="2860" spans="1:7">
      <c r="A2860" s="9" t="s">
        <v>3243</v>
      </c>
      <c r="B2860" s="9" t="s">
        <v>1090</v>
      </c>
      <c r="C2860" t="s">
        <v>20</v>
      </c>
      <c r="D2860" t="s">
        <v>1091</v>
      </c>
      <c r="E2860" s="18">
        <v>36</v>
      </c>
      <c r="F2860" s="2">
        <v>1.39</v>
      </c>
      <c r="G2860" s="13">
        <f t="shared" si="116"/>
        <v>50.04</v>
      </c>
    </row>
    <row r="2861" spans="1:7">
      <c r="A2861" s="9" t="s">
        <v>3244</v>
      </c>
      <c r="B2861" s="9" t="s">
        <v>1093</v>
      </c>
      <c r="C2861" t="s">
        <v>20</v>
      </c>
      <c r="D2861" t="s">
        <v>1094</v>
      </c>
      <c r="E2861" s="18">
        <v>36</v>
      </c>
      <c r="F2861" s="2">
        <v>3.7</v>
      </c>
      <c r="G2861" s="13">
        <f t="shared" si="116"/>
        <v>133.19999999999999</v>
      </c>
    </row>
    <row r="2862" spans="1:7">
      <c r="A2862" s="9" t="s">
        <v>3245</v>
      </c>
      <c r="B2862" s="9" t="s">
        <v>785</v>
      </c>
      <c r="C2862" t="s">
        <v>470</v>
      </c>
      <c r="D2862" t="s">
        <v>786</v>
      </c>
      <c r="E2862" s="18">
        <v>1</v>
      </c>
      <c r="F2862" s="2">
        <v>3324.33</v>
      </c>
      <c r="G2862" s="13">
        <f t="shared" si="116"/>
        <v>3324.33</v>
      </c>
    </row>
    <row r="2863" spans="1:7">
      <c r="A2863" s="9" t="s">
        <v>3246</v>
      </c>
      <c r="B2863" s="9" t="s">
        <v>788</v>
      </c>
      <c r="C2863" t="s">
        <v>470</v>
      </c>
      <c r="D2863" t="s">
        <v>789</v>
      </c>
      <c r="E2863" s="18">
        <v>1</v>
      </c>
      <c r="F2863" s="2">
        <v>1414.96</v>
      </c>
      <c r="G2863" s="13">
        <f t="shared" si="116"/>
        <v>1414.96</v>
      </c>
    </row>
    <row r="2864" spans="1:7">
      <c r="A2864" s="9" t="s">
        <v>3247</v>
      </c>
      <c r="B2864" s="9" t="s">
        <v>1096</v>
      </c>
      <c r="C2864" t="s">
        <v>470</v>
      </c>
      <c r="D2864" t="s">
        <v>1097</v>
      </c>
      <c r="E2864" s="18">
        <v>1</v>
      </c>
      <c r="F2864" s="2">
        <v>1330.26</v>
      </c>
      <c r="G2864" s="13">
        <f t="shared" si="116"/>
        <v>1330.26</v>
      </c>
    </row>
    <row r="2865" spans="1:7">
      <c r="A2865" s="9" t="s">
        <v>3248</v>
      </c>
      <c r="B2865" s="9" t="s">
        <v>3249</v>
      </c>
      <c r="C2865" t="s">
        <v>24</v>
      </c>
      <c r="D2865" t="s">
        <v>3250</v>
      </c>
      <c r="E2865" s="18">
        <v>300</v>
      </c>
      <c r="F2865" s="2">
        <v>9.57</v>
      </c>
      <c r="G2865" s="13">
        <f t="shared" si="116"/>
        <v>2871</v>
      </c>
    </row>
    <row r="2866" spans="1:7">
      <c r="A2866" s="9" t="s">
        <v>3251</v>
      </c>
      <c r="B2866" s="9" t="s">
        <v>1101</v>
      </c>
      <c r="C2866" t="s">
        <v>470</v>
      </c>
      <c r="D2866" t="s">
        <v>1102</v>
      </c>
      <c r="E2866" s="18">
        <v>1</v>
      </c>
      <c r="F2866" s="2">
        <v>7801.46</v>
      </c>
      <c r="G2866" s="13">
        <f t="shared" si="116"/>
        <v>7801.46</v>
      </c>
    </row>
    <row r="2867" spans="1:7">
      <c r="A2867" s="9" t="s">
        <v>3252</v>
      </c>
      <c r="B2867" s="9" t="s">
        <v>1104</v>
      </c>
      <c r="C2867" t="s">
        <v>1105</v>
      </c>
      <c r="D2867" t="s">
        <v>1106</v>
      </c>
      <c r="E2867" s="18">
        <v>0.04</v>
      </c>
      <c r="F2867" s="2">
        <v>16500</v>
      </c>
      <c r="G2867" s="13">
        <f t="shared" si="116"/>
        <v>660</v>
      </c>
    </row>
    <row r="2868" spans="1:7">
      <c r="A2868" s="9" t="s">
        <v>3253</v>
      </c>
      <c r="B2868" s="9" t="s">
        <v>1108</v>
      </c>
      <c r="C2868" t="s">
        <v>1105</v>
      </c>
      <c r="D2868" t="s">
        <v>1109</v>
      </c>
      <c r="E2868" s="18">
        <v>0.04</v>
      </c>
      <c r="F2868" s="2">
        <v>833.68</v>
      </c>
      <c r="G2868" s="13">
        <f t="shared" si="116"/>
        <v>33.35</v>
      </c>
    </row>
    <row r="2870" spans="1:7" s="7" customFormat="1" ht="13.15">
      <c r="A2870" s="14" t="s">
        <v>3254</v>
      </c>
      <c r="B2870" s="14" t="s">
        <v>3255</v>
      </c>
      <c r="D2870" s="7" t="s">
        <v>3256</v>
      </c>
      <c r="E2870" s="17"/>
      <c r="F2870" s="8"/>
      <c r="G2870" s="12">
        <f>G2872+G3991</f>
        <v>1716187.28</v>
      </c>
    </row>
    <row r="2872" spans="1:7" s="7" customFormat="1" ht="13.15">
      <c r="A2872" s="14" t="s">
        <v>3257</v>
      </c>
      <c r="B2872" s="14" t="s">
        <v>3258</v>
      </c>
      <c r="D2872" s="7" t="s">
        <v>3259</v>
      </c>
      <c r="E2872" s="17"/>
      <c r="F2872" s="8"/>
      <c r="G2872" s="12">
        <f>G2874+G2889+G2905+G2929+G2941+G2969+G2984+G2998+G3022+G3046+G3060+G3081+G3091+G3111+G3132+G3153+G3160+G3168+G3188+G3201+G3214+G3223+G3239+G3257+G3270+G3280+G3288+G3296+G3304+G3312+G3330+G3345+G3358+G3373+G3384+G3399+G3407+G3428+G3440+G3455+G3471+G3488+G3498+G3509+G3529+G3544+G3555+G3575+G3588+G3596+G3613+G3631+G3650+G3660+G3675+G3690+G3705+G3718+G3725+G3742+G3759+G3778+G3790+G3805+G3826+G3843+G3855+G3865+G3884+G3893+G3907+G3916+G3926+G3935+G3949+G3959+G3977</f>
        <v>1712865.98</v>
      </c>
    </row>
    <row r="2874" spans="1:7" s="7" customFormat="1" ht="13.15">
      <c r="A2874" s="14" t="s">
        <v>3260</v>
      </c>
      <c r="B2874" s="14" t="s">
        <v>3261</v>
      </c>
      <c r="D2874" s="7" t="s">
        <v>3262</v>
      </c>
      <c r="E2874" s="17"/>
      <c r="F2874" s="8"/>
      <c r="G2874" s="12">
        <f>SUM(G2876:G2887)</f>
        <v>53014.400000000001</v>
      </c>
    </row>
    <row r="2876" spans="1:7">
      <c r="A2876" s="9" t="s">
        <v>3263</v>
      </c>
      <c r="B2876" s="9" t="s">
        <v>3264</v>
      </c>
      <c r="C2876" t="s">
        <v>20</v>
      </c>
      <c r="D2876" t="s">
        <v>21</v>
      </c>
      <c r="E2876" s="18">
        <v>543.39</v>
      </c>
      <c r="F2876" s="2">
        <v>2.63</v>
      </c>
      <c r="G2876" s="13">
        <f t="shared" ref="G2876:G2887" si="117">E2876*F2876</f>
        <v>1429.12</v>
      </c>
    </row>
    <row r="2877" spans="1:7">
      <c r="A2877" s="9" t="s">
        <v>3265</v>
      </c>
      <c r="B2877" s="9" t="s">
        <v>3216</v>
      </c>
      <c r="C2877" t="s">
        <v>24</v>
      </c>
      <c r="D2877" t="s">
        <v>627</v>
      </c>
      <c r="E2877" s="18">
        <v>2200</v>
      </c>
      <c r="F2877" s="2">
        <v>0.82</v>
      </c>
      <c r="G2877" s="13">
        <f t="shared" si="117"/>
        <v>1804</v>
      </c>
    </row>
    <row r="2878" spans="1:7">
      <c r="A2878" s="9" t="s">
        <v>3266</v>
      </c>
      <c r="B2878" s="9" t="s">
        <v>3267</v>
      </c>
      <c r="C2878" t="s">
        <v>470</v>
      </c>
      <c r="D2878" t="s">
        <v>645</v>
      </c>
      <c r="E2878" s="18">
        <v>1</v>
      </c>
      <c r="F2878" s="2">
        <v>24.51</v>
      </c>
      <c r="G2878" s="13">
        <f t="shared" si="117"/>
        <v>24.51</v>
      </c>
    </row>
    <row r="2879" spans="1:7">
      <c r="A2879" s="9" t="s">
        <v>3268</v>
      </c>
      <c r="B2879" s="9" t="s">
        <v>502</v>
      </c>
      <c r="C2879" t="s">
        <v>59</v>
      </c>
      <c r="D2879" t="s">
        <v>503</v>
      </c>
      <c r="E2879" s="18">
        <v>565.79999999999995</v>
      </c>
      <c r="F2879" s="2">
        <v>3.16</v>
      </c>
      <c r="G2879" s="13">
        <f t="shared" si="117"/>
        <v>1787.93</v>
      </c>
    </row>
    <row r="2880" spans="1:7">
      <c r="A2880" s="9" t="s">
        <v>3269</v>
      </c>
      <c r="B2880" s="9" t="s">
        <v>3270</v>
      </c>
      <c r="C2880" t="s">
        <v>59</v>
      </c>
      <c r="D2880" t="s">
        <v>650</v>
      </c>
      <c r="E2880" s="18">
        <v>13.9</v>
      </c>
      <c r="F2880" s="2">
        <v>3.59</v>
      </c>
      <c r="G2880" s="13">
        <f t="shared" si="117"/>
        <v>49.9</v>
      </c>
    </row>
    <row r="2881" spans="1:7">
      <c r="A2881" s="9" t="s">
        <v>3271</v>
      </c>
      <c r="B2881" s="9" t="s">
        <v>511</v>
      </c>
      <c r="C2881" t="s">
        <v>512</v>
      </c>
      <c r="D2881" t="s">
        <v>513</v>
      </c>
      <c r="E2881" s="18">
        <v>861.8</v>
      </c>
      <c r="F2881" s="2">
        <v>0.11</v>
      </c>
      <c r="G2881" s="13">
        <f t="shared" si="117"/>
        <v>94.8</v>
      </c>
    </row>
    <row r="2882" spans="1:7">
      <c r="A2882" s="9" t="s">
        <v>3272</v>
      </c>
      <c r="B2882" s="9" t="s">
        <v>3273</v>
      </c>
      <c r="C2882" t="s">
        <v>59</v>
      </c>
      <c r="D2882" t="s">
        <v>3274</v>
      </c>
      <c r="E2882" s="18">
        <v>464</v>
      </c>
      <c r="F2882" s="2">
        <v>15.36</v>
      </c>
      <c r="G2882" s="13">
        <f t="shared" si="117"/>
        <v>7127.04</v>
      </c>
    </row>
    <row r="2883" spans="1:7">
      <c r="A2883" s="9" t="s">
        <v>3275</v>
      </c>
      <c r="B2883" s="9" t="s">
        <v>528</v>
      </c>
      <c r="C2883" t="s">
        <v>20</v>
      </c>
      <c r="D2883" t="s">
        <v>529</v>
      </c>
      <c r="E2883" s="18">
        <v>566.35</v>
      </c>
      <c r="F2883" s="2">
        <v>22.67</v>
      </c>
      <c r="G2883" s="13">
        <f t="shared" si="117"/>
        <v>12839.15</v>
      </c>
    </row>
    <row r="2884" spans="1:7">
      <c r="A2884" s="9" t="s">
        <v>3276</v>
      </c>
      <c r="B2884" s="9" t="s">
        <v>71</v>
      </c>
      <c r="C2884" t="s">
        <v>59</v>
      </c>
      <c r="D2884" t="s">
        <v>72</v>
      </c>
      <c r="E2884" s="18">
        <v>173.91</v>
      </c>
      <c r="F2884" s="2">
        <v>2.7</v>
      </c>
      <c r="G2884" s="13">
        <f t="shared" si="117"/>
        <v>469.56</v>
      </c>
    </row>
    <row r="2885" spans="1:7">
      <c r="A2885" s="9" t="s">
        <v>3277</v>
      </c>
      <c r="B2885" s="9" t="s">
        <v>3278</v>
      </c>
      <c r="C2885" t="s">
        <v>24</v>
      </c>
      <c r="D2885" t="s">
        <v>3279</v>
      </c>
      <c r="E2885" s="18">
        <v>579.70000000000005</v>
      </c>
      <c r="F2885" s="2">
        <v>0.8</v>
      </c>
      <c r="G2885" s="13">
        <f t="shared" si="117"/>
        <v>463.76</v>
      </c>
    </row>
    <row r="2886" spans="1:7">
      <c r="A2886" s="9" t="s">
        <v>3280</v>
      </c>
      <c r="B2886" s="9" t="s">
        <v>77</v>
      </c>
      <c r="C2886" t="s">
        <v>24</v>
      </c>
      <c r="D2886" t="s">
        <v>78</v>
      </c>
      <c r="E2886" s="18">
        <v>579.70000000000005</v>
      </c>
      <c r="F2886" s="2">
        <v>0.14000000000000001</v>
      </c>
      <c r="G2886" s="13">
        <f t="shared" si="117"/>
        <v>81.16</v>
      </c>
    </row>
    <row r="2887" spans="1:7">
      <c r="A2887" s="9" t="s">
        <v>3281</v>
      </c>
      <c r="B2887" s="9" t="s">
        <v>48</v>
      </c>
      <c r="C2887" t="s">
        <v>20</v>
      </c>
      <c r="D2887" t="s">
        <v>49</v>
      </c>
      <c r="E2887" s="18">
        <v>543.39</v>
      </c>
      <c r="F2887" s="2">
        <v>49.4</v>
      </c>
      <c r="G2887" s="13">
        <f t="shared" si="117"/>
        <v>26843.47</v>
      </c>
    </row>
    <row r="2889" spans="1:7" s="7" customFormat="1" ht="13.15">
      <c r="A2889" s="14" t="s">
        <v>3282</v>
      </c>
      <c r="B2889" s="14" t="s">
        <v>3283</v>
      </c>
      <c r="D2889" s="7" t="s">
        <v>3284</v>
      </c>
      <c r="E2889" s="17"/>
      <c r="F2889" s="8"/>
      <c r="G2889" s="12">
        <f>SUM(G2891:G2903)</f>
        <v>37193.43</v>
      </c>
    </row>
    <row r="2891" spans="1:7">
      <c r="A2891" s="9" t="s">
        <v>3285</v>
      </c>
      <c r="B2891" s="9" t="s">
        <v>3264</v>
      </c>
      <c r="C2891" t="s">
        <v>20</v>
      </c>
      <c r="D2891" t="s">
        <v>21</v>
      </c>
      <c r="E2891" s="18">
        <v>324.27</v>
      </c>
      <c r="F2891" s="2">
        <v>2.63</v>
      </c>
      <c r="G2891" s="13">
        <f t="shared" ref="G2891:G2903" si="118">E2891*F2891</f>
        <v>852.83</v>
      </c>
    </row>
    <row r="2892" spans="1:7">
      <c r="A2892" s="9" t="s">
        <v>3286</v>
      </c>
      <c r="B2892" s="9" t="s">
        <v>3216</v>
      </c>
      <c r="C2892" t="s">
        <v>24</v>
      </c>
      <c r="D2892" t="s">
        <v>627</v>
      </c>
      <c r="E2892" s="18">
        <v>675</v>
      </c>
      <c r="F2892" s="2">
        <v>0.82</v>
      </c>
      <c r="G2892" s="13">
        <f t="shared" si="118"/>
        <v>553.5</v>
      </c>
    </row>
    <row r="2893" spans="1:7">
      <c r="A2893" s="9" t="s">
        <v>3287</v>
      </c>
      <c r="B2893" s="9" t="s">
        <v>3267</v>
      </c>
      <c r="C2893" t="s">
        <v>470</v>
      </c>
      <c r="D2893" t="s">
        <v>645</v>
      </c>
      <c r="E2893" s="18">
        <v>2</v>
      </c>
      <c r="F2893" s="2">
        <v>24.51</v>
      </c>
      <c r="G2893" s="13">
        <f t="shared" si="118"/>
        <v>49.02</v>
      </c>
    </row>
    <row r="2894" spans="1:7">
      <c r="A2894" s="9" t="s">
        <v>3288</v>
      </c>
      <c r="B2894" s="9" t="s">
        <v>502</v>
      </c>
      <c r="C2894" t="s">
        <v>59</v>
      </c>
      <c r="D2894" t="s">
        <v>503</v>
      </c>
      <c r="E2894" s="18">
        <v>237.8</v>
      </c>
      <c r="F2894" s="2">
        <v>3.16</v>
      </c>
      <c r="G2894" s="13">
        <f t="shared" si="118"/>
        <v>751.45</v>
      </c>
    </row>
    <row r="2895" spans="1:7">
      <c r="A2895" s="9" t="s">
        <v>3289</v>
      </c>
      <c r="B2895" s="9" t="s">
        <v>3270</v>
      </c>
      <c r="C2895" t="s">
        <v>59</v>
      </c>
      <c r="D2895" t="s">
        <v>650</v>
      </c>
      <c r="E2895" s="18">
        <v>182.7</v>
      </c>
      <c r="F2895" s="2">
        <v>3.59</v>
      </c>
      <c r="G2895" s="13">
        <f t="shared" si="118"/>
        <v>655.89</v>
      </c>
    </row>
    <row r="2896" spans="1:7">
      <c r="A2896" s="9" t="s">
        <v>3290</v>
      </c>
      <c r="B2896" s="9" t="s">
        <v>511</v>
      </c>
      <c r="C2896" t="s">
        <v>512</v>
      </c>
      <c r="D2896" t="s">
        <v>513</v>
      </c>
      <c r="E2896" s="18">
        <v>10962</v>
      </c>
      <c r="F2896" s="2">
        <v>0.11</v>
      </c>
      <c r="G2896" s="13">
        <f t="shared" si="118"/>
        <v>1205.82</v>
      </c>
    </row>
    <row r="2897" spans="1:7">
      <c r="A2897" s="9" t="s">
        <v>3291</v>
      </c>
      <c r="B2897" s="9" t="s">
        <v>3273</v>
      </c>
      <c r="C2897" t="s">
        <v>59</v>
      </c>
      <c r="D2897" t="s">
        <v>3274</v>
      </c>
      <c r="E2897" s="18">
        <v>300.7</v>
      </c>
      <c r="F2897" s="2">
        <v>15.36</v>
      </c>
      <c r="G2897" s="13">
        <f t="shared" si="118"/>
        <v>4618.75</v>
      </c>
    </row>
    <row r="2898" spans="1:7">
      <c r="A2898" s="9" t="s">
        <v>3292</v>
      </c>
      <c r="B2898" s="9" t="s">
        <v>674</v>
      </c>
      <c r="C2898" t="s">
        <v>59</v>
      </c>
      <c r="D2898" t="s">
        <v>675</v>
      </c>
      <c r="E2898" s="18">
        <v>28.2</v>
      </c>
      <c r="F2898" s="2">
        <v>125.59</v>
      </c>
      <c r="G2898" s="13">
        <f t="shared" si="118"/>
        <v>3541.64</v>
      </c>
    </row>
    <row r="2899" spans="1:7">
      <c r="A2899" s="9" t="s">
        <v>3293</v>
      </c>
      <c r="B2899" s="9" t="s">
        <v>528</v>
      </c>
      <c r="C2899" t="s">
        <v>20</v>
      </c>
      <c r="D2899" t="s">
        <v>529</v>
      </c>
      <c r="E2899" s="18">
        <v>362.14</v>
      </c>
      <c r="F2899" s="2">
        <v>22.67</v>
      </c>
      <c r="G2899" s="13">
        <f t="shared" si="118"/>
        <v>8209.7099999999991</v>
      </c>
    </row>
    <row r="2900" spans="1:7">
      <c r="A2900" s="9" t="s">
        <v>3294</v>
      </c>
      <c r="B2900" s="9" t="s">
        <v>71</v>
      </c>
      <c r="C2900" t="s">
        <v>59</v>
      </c>
      <c r="D2900" t="s">
        <v>72</v>
      </c>
      <c r="E2900" s="18">
        <v>126.15</v>
      </c>
      <c r="F2900" s="2">
        <v>2.7</v>
      </c>
      <c r="G2900" s="13">
        <f t="shared" si="118"/>
        <v>340.61</v>
      </c>
    </row>
    <row r="2901" spans="1:7">
      <c r="A2901" s="9" t="s">
        <v>3295</v>
      </c>
      <c r="B2901" s="9" t="s">
        <v>3278</v>
      </c>
      <c r="C2901" t="s">
        <v>24</v>
      </c>
      <c r="D2901" t="s">
        <v>3279</v>
      </c>
      <c r="E2901" s="18">
        <v>420.5</v>
      </c>
      <c r="F2901" s="2">
        <v>0.8</v>
      </c>
      <c r="G2901" s="13">
        <f t="shared" si="118"/>
        <v>336.4</v>
      </c>
    </row>
    <row r="2902" spans="1:7">
      <c r="A2902" s="9" t="s">
        <v>3296</v>
      </c>
      <c r="B2902" s="9" t="s">
        <v>77</v>
      </c>
      <c r="C2902" t="s">
        <v>24</v>
      </c>
      <c r="D2902" t="s">
        <v>78</v>
      </c>
      <c r="E2902" s="18">
        <v>420.5</v>
      </c>
      <c r="F2902" s="2">
        <v>0.14000000000000001</v>
      </c>
      <c r="G2902" s="13">
        <f t="shared" si="118"/>
        <v>58.87</v>
      </c>
    </row>
    <row r="2903" spans="1:7">
      <c r="A2903" s="9" t="s">
        <v>3297</v>
      </c>
      <c r="B2903" s="9" t="s">
        <v>48</v>
      </c>
      <c r="C2903" t="s">
        <v>20</v>
      </c>
      <c r="D2903" t="s">
        <v>49</v>
      </c>
      <c r="E2903" s="18">
        <v>324.27</v>
      </c>
      <c r="F2903" s="2">
        <v>49.4</v>
      </c>
      <c r="G2903" s="13">
        <f t="shared" si="118"/>
        <v>16018.94</v>
      </c>
    </row>
    <row r="2905" spans="1:7" s="7" customFormat="1" ht="13.15">
      <c r="A2905" s="14" t="s">
        <v>3298</v>
      </c>
      <c r="B2905" s="14" t="s">
        <v>3299</v>
      </c>
      <c r="D2905" s="7" t="s">
        <v>3300</v>
      </c>
      <c r="E2905" s="17"/>
      <c r="F2905" s="8"/>
      <c r="G2905" s="12">
        <f>SUM(G2907:G2927)</f>
        <v>49151.97</v>
      </c>
    </row>
    <row r="2907" spans="1:7">
      <c r="A2907" s="9" t="s">
        <v>3301</v>
      </c>
      <c r="B2907" s="9" t="s">
        <v>3264</v>
      </c>
      <c r="C2907" t="s">
        <v>20</v>
      </c>
      <c r="D2907" t="s">
        <v>21</v>
      </c>
      <c r="E2907" s="18">
        <v>143.41</v>
      </c>
      <c r="F2907" s="2">
        <v>2.63</v>
      </c>
      <c r="G2907" s="13">
        <f t="shared" ref="G2907:G2927" si="119">E2907*F2907</f>
        <v>377.17</v>
      </c>
    </row>
    <row r="2908" spans="1:7">
      <c r="A2908" s="9" t="s">
        <v>3302</v>
      </c>
      <c r="B2908" s="9" t="s">
        <v>3216</v>
      </c>
      <c r="C2908" t="s">
        <v>24</v>
      </c>
      <c r="D2908" t="s">
        <v>627</v>
      </c>
      <c r="E2908" s="18">
        <v>2050</v>
      </c>
      <c r="F2908" s="2">
        <v>0.82</v>
      </c>
      <c r="G2908" s="13">
        <f t="shared" si="119"/>
        <v>1681</v>
      </c>
    </row>
    <row r="2909" spans="1:7">
      <c r="A2909" s="9" t="s">
        <v>3303</v>
      </c>
      <c r="B2909" s="9" t="s">
        <v>3267</v>
      </c>
      <c r="C2909" t="s">
        <v>470</v>
      </c>
      <c r="D2909" t="s">
        <v>645</v>
      </c>
      <c r="E2909" s="18">
        <v>1</v>
      </c>
      <c r="F2909" s="2">
        <v>24.51</v>
      </c>
      <c r="G2909" s="13">
        <f t="shared" si="119"/>
        <v>24.51</v>
      </c>
    </row>
    <row r="2910" spans="1:7">
      <c r="A2910" s="9" t="s">
        <v>3304</v>
      </c>
      <c r="B2910" s="9" t="s">
        <v>502</v>
      </c>
      <c r="C2910" t="s">
        <v>59</v>
      </c>
      <c r="D2910" t="s">
        <v>503</v>
      </c>
      <c r="E2910" s="18">
        <v>151.4</v>
      </c>
      <c r="F2910" s="2">
        <v>3.16</v>
      </c>
      <c r="G2910" s="13">
        <f t="shared" si="119"/>
        <v>478.42</v>
      </c>
    </row>
    <row r="2911" spans="1:7">
      <c r="A2911" s="9" t="s">
        <v>3305</v>
      </c>
      <c r="B2911" s="9" t="s">
        <v>3306</v>
      </c>
      <c r="C2911" t="s">
        <v>59</v>
      </c>
      <c r="D2911" t="s">
        <v>650</v>
      </c>
      <c r="E2911" s="18">
        <v>1107.5999999999999</v>
      </c>
      <c r="F2911" s="2">
        <v>3.4</v>
      </c>
      <c r="G2911" s="13">
        <f t="shared" si="119"/>
        <v>3765.84</v>
      </c>
    </row>
    <row r="2912" spans="1:7">
      <c r="A2912" s="9" t="s">
        <v>3307</v>
      </c>
      <c r="B2912" s="9" t="s">
        <v>511</v>
      </c>
      <c r="C2912" t="s">
        <v>512</v>
      </c>
      <c r="D2912" t="s">
        <v>513</v>
      </c>
      <c r="E2912" s="18">
        <v>64240.800000000003</v>
      </c>
      <c r="F2912" s="2">
        <v>0.11</v>
      </c>
      <c r="G2912" s="13">
        <f t="shared" si="119"/>
        <v>7066.49</v>
      </c>
    </row>
    <row r="2913" spans="1:7">
      <c r="A2913" s="9" t="s">
        <v>3308</v>
      </c>
      <c r="B2913" s="9" t="s">
        <v>3273</v>
      </c>
      <c r="C2913" t="s">
        <v>59</v>
      </c>
      <c r="D2913" t="s">
        <v>3274</v>
      </c>
      <c r="E2913" s="18">
        <v>641.9</v>
      </c>
      <c r="F2913" s="2">
        <v>15.36</v>
      </c>
      <c r="G2913" s="13">
        <f t="shared" si="119"/>
        <v>9859.58</v>
      </c>
    </row>
    <row r="2914" spans="1:7">
      <c r="A2914" s="9" t="s">
        <v>3309</v>
      </c>
      <c r="B2914" s="9" t="s">
        <v>674</v>
      </c>
      <c r="C2914" t="s">
        <v>59</v>
      </c>
      <c r="D2914" t="s">
        <v>675</v>
      </c>
      <c r="E2914" s="18">
        <v>5</v>
      </c>
      <c r="F2914" s="2">
        <v>125.59</v>
      </c>
      <c r="G2914" s="13">
        <f t="shared" si="119"/>
        <v>627.95000000000005</v>
      </c>
    </row>
    <row r="2915" spans="1:7">
      <c r="A2915" s="9" t="s">
        <v>3310</v>
      </c>
      <c r="B2915" s="9" t="s">
        <v>528</v>
      </c>
      <c r="C2915" t="s">
        <v>20</v>
      </c>
      <c r="D2915" t="s">
        <v>529</v>
      </c>
      <c r="E2915" s="18">
        <v>344.69</v>
      </c>
      <c r="F2915" s="2">
        <v>22.67</v>
      </c>
      <c r="G2915" s="13">
        <f t="shared" si="119"/>
        <v>7814.12</v>
      </c>
    </row>
    <row r="2916" spans="1:7">
      <c r="A2916" s="9" t="s">
        <v>3311</v>
      </c>
      <c r="B2916" s="9" t="s">
        <v>3312</v>
      </c>
      <c r="C2916" t="s">
        <v>20</v>
      </c>
      <c r="D2916" t="s">
        <v>665</v>
      </c>
      <c r="E2916" s="18">
        <v>5</v>
      </c>
      <c r="F2916" s="2">
        <v>182.59</v>
      </c>
      <c r="G2916" s="13">
        <f t="shared" si="119"/>
        <v>912.95</v>
      </c>
    </row>
    <row r="2917" spans="1:7">
      <c r="A2917" s="9" t="s">
        <v>3313</v>
      </c>
      <c r="B2917" s="9" t="s">
        <v>605</v>
      </c>
      <c r="C2917" t="s">
        <v>470</v>
      </c>
      <c r="D2917" t="s">
        <v>606</v>
      </c>
      <c r="E2917" s="18">
        <v>2</v>
      </c>
      <c r="F2917" s="2">
        <v>458.87</v>
      </c>
      <c r="G2917" s="13">
        <f t="shared" si="119"/>
        <v>917.74</v>
      </c>
    </row>
    <row r="2918" spans="1:7">
      <c r="A2918" s="9" t="s">
        <v>3314</v>
      </c>
      <c r="B2918" s="9" t="s">
        <v>580</v>
      </c>
      <c r="C2918" t="s">
        <v>24</v>
      </c>
      <c r="D2918" t="s">
        <v>523</v>
      </c>
      <c r="E2918" s="18">
        <v>15</v>
      </c>
      <c r="F2918" s="2">
        <v>38.82</v>
      </c>
      <c r="G2918" s="13">
        <f t="shared" si="119"/>
        <v>582.29999999999995</v>
      </c>
    </row>
    <row r="2919" spans="1:7">
      <c r="A2919" s="9" t="s">
        <v>3315</v>
      </c>
      <c r="B2919" s="9" t="s">
        <v>3316</v>
      </c>
      <c r="C2919" t="s">
        <v>59</v>
      </c>
      <c r="D2919" t="s">
        <v>3317</v>
      </c>
      <c r="E2919" s="18">
        <v>24.8</v>
      </c>
      <c r="F2919" s="2">
        <v>1.87</v>
      </c>
      <c r="G2919" s="13">
        <f t="shared" si="119"/>
        <v>46.38</v>
      </c>
    </row>
    <row r="2920" spans="1:7">
      <c r="A2920" s="9" t="s">
        <v>3318</v>
      </c>
      <c r="B2920" s="9" t="s">
        <v>2837</v>
      </c>
      <c r="C2920" t="s">
        <v>24</v>
      </c>
      <c r="D2920" t="s">
        <v>2838</v>
      </c>
      <c r="E2920" s="18">
        <v>82.5</v>
      </c>
      <c r="F2920" s="2">
        <v>2.0499999999999998</v>
      </c>
      <c r="G2920" s="13">
        <f t="shared" si="119"/>
        <v>169.13</v>
      </c>
    </row>
    <row r="2921" spans="1:7">
      <c r="A2921" s="9" t="s">
        <v>3319</v>
      </c>
      <c r="B2921" s="9" t="s">
        <v>3320</v>
      </c>
      <c r="C2921" t="s">
        <v>519</v>
      </c>
      <c r="D2921" t="s">
        <v>3321</v>
      </c>
      <c r="E2921" s="18">
        <v>2848.73</v>
      </c>
      <c r="F2921" s="2">
        <v>0.95</v>
      </c>
      <c r="G2921" s="13">
        <f t="shared" si="119"/>
        <v>2706.29</v>
      </c>
    </row>
    <row r="2922" spans="1:7">
      <c r="A2922" s="9" t="s">
        <v>3322</v>
      </c>
      <c r="B2922" s="9" t="s">
        <v>515</v>
      </c>
      <c r="C2922" t="s">
        <v>59</v>
      </c>
      <c r="D2922" t="s">
        <v>516</v>
      </c>
      <c r="E2922" s="18">
        <v>24.8</v>
      </c>
      <c r="F2922" s="2">
        <v>90.65</v>
      </c>
      <c r="G2922" s="13">
        <f t="shared" si="119"/>
        <v>2248.12</v>
      </c>
    </row>
    <row r="2923" spans="1:7">
      <c r="A2923" s="9" t="s">
        <v>3323</v>
      </c>
      <c r="B2923" s="9" t="s">
        <v>3324</v>
      </c>
      <c r="C2923" t="s">
        <v>470</v>
      </c>
      <c r="D2923" t="s">
        <v>3325</v>
      </c>
      <c r="E2923" s="18">
        <v>4</v>
      </c>
      <c r="F2923" s="2">
        <v>146.57</v>
      </c>
      <c r="G2923" s="13">
        <f t="shared" si="119"/>
        <v>586.28</v>
      </c>
    </row>
    <row r="2924" spans="1:7">
      <c r="A2924" s="9" t="s">
        <v>3326</v>
      </c>
      <c r="B2924" s="9" t="s">
        <v>71</v>
      </c>
      <c r="C2924" t="s">
        <v>59</v>
      </c>
      <c r="D2924" t="s">
        <v>72</v>
      </c>
      <c r="E2924" s="18">
        <v>377.7</v>
      </c>
      <c r="F2924" s="2">
        <v>2.7</v>
      </c>
      <c r="G2924" s="13">
        <f t="shared" si="119"/>
        <v>1019.79</v>
      </c>
    </row>
    <row r="2925" spans="1:7">
      <c r="A2925" s="9" t="s">
        <v>3327</v>
      </c>
      <c r="B2925" s="9" t="s">
        <v>3278</v>
      </c>
      <c r="C2925" t="s">
        <v>24</v>
      </c>
      <c r="D2925" t="s">
        <v>3279</v>
      </c>
      <c r="E2925" s="18">
        <v>1259</v>
      </c>
      <c r="F2925" s="2">
        <v>0.8</v>
      </c>
      <c r="G2925" s="13">
        <f t="shared" si="119"/>
        <v>1007.2</v>
      </c>
    </row>
    <row r="2926" spans="1:7">
      <c r="A2926" s="9" t="s">
        <v>3328</v>
      </c>
      <c r="B2926" s="9" t="s">
        <v>77</v>
      </c>
      <c r="C2926" t="s">
        <v>24</v>
      </c>
      <c r="D2926" t="s">
        <v>78</v>
      </c>
      <c r="E2926" s="18">
        <v>1259</v>
      </c>
      <c r="F2926" s="2">
        <v>0.14000000000000001</v>
      </c>
      <c r="G2926" s="13">
        <f t="shared" si="119"/>
        <v>176.26</v>
      </c>
    </row>
    <row r="2927" spans="1:7">
      <c r="A2927" s="9" t="s">
        <v>3329</v>
      </c>
      <c r="B2927" s="9" t="s">
        <v>48</v>
      </c>
      <c r="C2927" t="s">
        <v>20</v>
      </c>
      <c r="D2927" t="s">
        <v>49</v>
      </c>
      <c r="E2927" s="18">
        <v>143.41</v>
      </c>
      <c r="F2927" s="2">
        <v>49.4</v>
      </c>
      <c r="G2927" s="13">
        <f t="shared" si="119"/>
        <v>7084.45</v>
      </c>
    </row>
    <row r="2929" spans="1:7" s="7" customFormat="1" ht="13.15">
      <c r="A2929" s="14" t="s">
        <v>3330</v>
      </c>
      <c r="B2929" s="14" t="s">
        <v>3331</v>
      </c>
      <c r="D2929" s="7" t="s">
        <v>3332</v>
      </c>
      <c r="E2929" s="17"/>
      <c r="F2929" s="8"/>
      <c r="G2929" s="12">
        <f>SUM(G2931:G2939)</f>
        <v>8326.7199999999993</v>
      </c>
    </row>
    <row r="2931" spans="1:7">
      <c r="A2931" s="9" t="s">
        <v>3333</v>
      </c>
      <c r="B2931" s="9" t="s">
        <v>502</v>
      </c>
      <c r="C2931" t="s">
        <v>59</v>
      </c>
      <c r="D2931" t="s">
        <v>503</v>
      </c>
      <c r="E2931" s="18">
        <v>96</v>
      </c>
      <c r="F2931" s="2">
        <v>3.16</v>
      </c>
      <c r="G2931" s="13">
        <f t="shared" ref="G2931:G2939" si="120">E2931*F2931</f>
        <v>303.36</v>
      </c>
    </row>
    <row r="2932" spans="1:7">
      <c r="A2932" s="9" t="s">
        <v>3334</v>
      </c>
      <c r="B2932" s="9" t="s">
        <v>3270</v>
      </c>
      <c r="C2932" t="s">
        <v>59</v>
      </c>
      <c r="D2932" t="s">
        <v>650</v>
      </c>
      <c r="E2932" s="18">
        <v>33</v>
      </c>
      <c r="F2932" s="2">
        <v>3.59</v>
      </c>
      <c r="G2932" s="13">
        <f t="shared" si="120"/>
        <v>118.47</v>
      </c>
    </row>
    <row r="2933" spans="1:7">
      <c r="A2933" s="9" t="s">
        <v>3335</v>
      </c>
      <c r="B2933" s="9" t="s">
        <v>511</v>
      </c>
      <c r="C2933" t="s">
        <v>512</v>
      </c>
      <c r="D2933" t="s">
        <v>513</v>
      </c>
      <c r="E2933" s="18">
        <v>1914</v>
      </c>
      <c r="F2933" s="2">
        <v>0.11</v>
      </c>
      <c r="G2933" s="13">
        <f t="shared" si="120"/>
        <v>210.54</v>
      </c>
    </row>
    <row r="2934" spans="1:7">
      <c r="A2934" s="9" t="s">
        <v>3336</v>
      </c>
      <c r="B2934" s="9" t="s">
        <v>3273</v>
      </c>
      <c r="C2934" t="s">
        <v>59</v>
      </c>
      <c r="D2934" t="s">
        <v>3274</v>
      </c>
      <c r="E2934" s="18">
        <v>67.099999999999994</v>
      </c>
      <c r="F2934" s="2">
        <v>15.36</v>
      </c>
      <c r="G2934" s="13">
        <f t="shared" si="120"/>
        <v>1030.6600000000001</v>
      </c>
    </row>
    <row r="2935" spans="1:7">
      <c r="A2935" s="9" t="s">
        <v>3337</v>
      </c>
      <c r="B2935" s="9" t="s">
        <v>528</v>
      </c>
      <c r="C2935" t="s">
        <v>20</v>
      </c>
      <c r="D2935" t="s">
        <v>529</v>
      </c>
      <c r="E2935" s="18">
        <v>120.05</v>
      </c>
      <c r="F2935" s="2">
        <v>22.67</v>
      </c>
      <c r="G2935" s="13">
        <f t="shared" si="120"/>
        <v>2721.53</v>
      </c>
    </row>
    <row r="2936" spans="1:7">
      <c r="A2936" s="9" t="s">
        <v>3338</v>
      </c>
      <c r="B2936" s="9" t="s">
        <v>48</v>
      </c>
      <c r="C2936" t="s">
        <v>20</v>
      </c>
      <c r="D2936" t="s">
        <v>49</v>
      </c>
      <c r="E2936" s="18">
        <v>12.6</v>
      </c>
      <c r="F2936" s="2">
        <v>49.4</v>
      </c>
      <c r="G2936" s="13">
        <f t="shared" si="120"/>
        <v>622.44000000000005</v>
      </c>
    </row>
    <row r="2937" spans="1:7">
      <c r="A2937" s="9" t="s">
        <v>3339</v>
      </c>
      <c r="B2937" s="9" t="s">
        <v>3264</v>
      </c>
      <c r="C2937" t="s">
        <v>20</v>
      </c>
      <c r="D2937" t="s">
        <v>21</v>
      </c>
      <c r="E2937" s="18">
        <v>12.6</v>
      </c>
      <c r="F2937" s="2">
        <v>2.63</v>
      </c>
      <c r="G2937" s="13">
        <f t="shared" si="120"/>
        <v>33.14</v>
      </c>
    </row>
    <row r="2938" spans="1:7">
      <c r="A2938" s="9" t="s">
        <v>3340</v>
      </c>
      <c r="B2938" s="9" t="s">
        <v>674</v>
      </c>
      <c r="C2938" t="s">
        <v>59</v>
      </c>
      <c r="D2938" t="s">
        <v>675</v>
      </c>
      <c r="E2938" s="18">
        <v>25.18</v>
      </c>
      <c r="F2938" s="2">
        <v>125.59</v>
      </c>
      <c r="G2938" s="13">
        <f t="shared" si="120"/>
        <v>3162.36</v>
      </c>
    </row>
    <row r="2939" spans="1:7">
      <c r="A2939" s="9" t="s">
        <v>3341</v>
      </c>
      <c r="B2939" s="9" t="s">
        <v>580</v>
      </c>
      <c r="C2939" t="s">
        <v>24</v>
      </c>
      <c r="D2939" t="s">
        <v>523</v>
      </c>
      <c r="E2939" s="18">
        <v>3.2</v>
      </c>
      <c r="F2939" s="2">
        <v>38.82</v>
      </c>
      <c r="G2939" s="13">
        <f t="shared" si="120"/>
        <v>124.22</v>
      </c>
    </row>
    <row r="2941" spans="1:7" s="7" customFormat="1" ht="13.15">
      <c r="A2941" s="14" t="s">
        <v>3342</v>
      </c>
      <c r="B2941" s="14" t="s">
        <v>3343</v>
      </c>
      <c r="D2941" s="7" t="s">
        <v>3344</v>
      </c>
      <c r="E2941" s="17"/>
      <c r="F2941" s="8"/>
      <c r="G2941" s="12">
        <f>SUM(G2943:G2967)</f>
        <v>65269.01</v>
      </c>
    </row>
    <row r="2943" spans="1:7">
      <c r="A2943" s="9" t="s">
        <v>3345</v>
      </c>
      <c r="B2943" s="9" t="s">
        <v>3264</v>
      </c>
      <c r="C2943" t="s">
        <v>20</v>
      </c>
      <c r="D2943" t="s">
        <v>21</v>
      </c>
      <c r="E2943" s="18">
        <v>108</v>
      </c>
      <c r="F2943" s="2">
        <v>2.63</v>
      </c>
      <c r="G2943" s="13">
        <f t="shared" ref="G2943:G2967" si="121">E2943*F2943</f>
        <v>284.04000000000002</v>
      </c>
    </row>
    <row r="2944" spans="1:7">
      <c r="A2944" s="9" t="s">
        <v>3346</v>
      </c>
      <c r="B2944" s="9" t="s">
        <v>3216</v>
      </c>
      <c r="C2944" t="s">
        <v>24</v>
      </c>
      <c r="D2944" t="s">
        <v>627</v>
      </c>
      <c r="E2944" s="18">
        <v>3450</v>
      </c>
      <c r="F2944" s="2">
        <v>0.82</v>
      </c>
      <c r="G2944" s="13">
        <f t="shared" si="121"/>
        <v>2829</v>
      </c>
    </row>
    <row r="2945" spans="1:7">
      <c r="A2945" s="9" t="s">
        <v>3347</v>
      </c>
      <c r="B2945" s="9" t="s">
        <v>502</v>
      </c>
      <c r="C2945" t="s">
        <v>59</v>
      </c>
      <c r="D2945" t="s">
        <v>503</v>
      </c>
      <c r="E2945" s="18">
        <v>562.5</v>
      </c>
      <c r="F2945" s="2">
        <v>3.16</v>
      </c>
      <c r="G2945" s="13">
        <f t="shared" si="121"/>
        <v>1777.5</v>
      </c>
    </row>
    <row r="2946" spans="1:7">
      <c r="A2946" s="9" t="s">
        <v>3348</v>
      </c>
      <c r="B2946" s="9" t="s">
        <v>3270</v>
      </c>
      <c r="C2946" t="s">
        <v>59</v>
      </c>
      <c r="D2946" t="s">
        <v>650</v>
      </c>
      <c r="E2946" s="18">
        <v>335.2</v>
      </c>
      <c r="F2946" s="2">
        <v>3.59</v>
      </c>
      <c r="G2946" s="13">
        <f t="shared" si="121"/>
        <v>1203.3699999999999</v>
      </c>
    </row>
    <row r="2947" spans="1:7">
      <c r="A2947" s="9" t="s">
        <v>3349</v>
      </c>
      <c r="B2947" s="9" t="s">
        <v>511</v>
      </c>
      <c r="C2947" t="s">
        <v>512</v>
      </c>
      <c r="D2947" t="s">
        <v>513</v>
      </c>
      <c r="E2947" s="18">
        <v>17095.2</v>
      </c>
      <c r="F2947" s="2">
        <v>0.11</v>
      </c>
      <c r="G2947" s="13">
        <f t="shared" si="121"/>
        <v>1880.47</v>
      </c>
    </row>
    <row r="2948" spans="1:7">
      <c r="A2948" s="9" t="s">
        <v>3350</v>
      </c>
      <c r="B2948" s="9" t="s">
        <v>3273</v>
      </c>
      <c r="C2948" t="s">
        <v>59</v>
      </c>
      <c r="D2948" t="s">
        <v>3274</v>
      </c>
      <c r="E2948" s="18">
        <v>565.1</v>
      </c>
      <c r="F2948" s="2">
        <v>15.36</v>
      </c>
      <c r="G2948" s="13">
        <f t="shared" si="121"/>
        <v>8679.94</v>
      </c>
    </row>
    <row r="2949" spans="1:7">
      <c r="A2949" s="9" t="s">
        <v>3351</v>
      </c>
      <c r="B2949" s="9" t="s">
        <v>674</v>
      </c>
      <c r="C2949" t="s">
        <v>59</v>
      </c>
      <c r="D2949" t="s">
        <v>675</v>
      </c>
      <c r="E2949" s="18">
        <v>6</v>
      </c>
      <c r="F2949" s="2">
        <v>125.59</v>
      </c>
      <c r="G2949" s="13">
        <f t="shared" si="121"/>
        <v>753.54</v>
      </c>
    </row>
    <row r="2950" spans="1:7">
      <c r="A2950" s="9" t="s">
        <v>3352</v>
      </c>
      <c r="B2950" s="9" t="s">
        <v>528</v>
      </c>
      <c r="C2950" t="s">
        <v>20</v>
      </c>
      <c r="D2950" t="s">
        <v>529</v>
      </c>
      <c r="E2950" s="18">
        <v>565</v>
      </c>
      <c r="F2950" s="2">
        <v>22.67</v>
      </c>
      <c r="G2950" s="13">
        <f t="shared" si="121"/>
        <v>12808.55</v>
      </c>
    </row>
    <row r="2951" spans="1:7">
      <c r="A2951" s="9" t="s">
        <v>3353</v>
      </c>
      <c r="B2951" s="9" t="s">
        <v>3312</v>
      </c>
      <c r="C2951" t="s">
        <v>20</v>
      </c>
      <c r="D2951" t="s">
        <v>665</v>
      </c>
      <c r="E2951" s="18">
        <v>15</v>
      </c>
      <c r="F2951" s="2">
        <v>182.59</v>
      </c>
      <c r="G2951" s="13">
        <f t="shared" si="121"/>
        <v>2738.85</v>
      </c>
    </row>
    <row r="2952" spans="1:7">
      <c r="A2952" s="9" t="s">
        <v>3354</v>
      </c>
      <c r="B2952" s="9" t="s">
        <v>605</v>
      </c>
      <c r="C2952" t="s">
        <v>470</v>
      </c>
      <c r="D2952" t="s">
        <v>606</v>
      </c>
      <c r="E2952" s="18">
        <v>6</v>
      </c>
      <c r="F2952" s="2">
        <v>458.87</v>
      </c>
      <c r="G2952" s="13">
        <f t="shared" si="121"/>
        <v>2753.22</v>
      </c>
    </row>
    <row r="2953" spans="1:7">
      <c r="A2953" s="9" t="s">
        <v>3355</v>
      </c>
      <c r="B2953" s="9" t="s">
        <v>580</v>
      </c>
      <c r="C2953" t="s">
        <v>24</v>
      </c>
      <c r="D2953" t="s">
        <v>523</v>
      </c>
      <c r="E2953" s="18">
        <v>52.65</v>
      </c>
      <c r="F2953" s="2">
        <v>38.82</v>
      </c>
      <c r="G2953" s="13">
        <f t="shared" si="121"/>
        <v>2043.87</v>
      </c>
    </row>
    <row r="2954" spans="1:7">
      <c r="A2954" s="9" t="s">
        <v>3356</v>
      </c>
      <c r="B2954" s="9" t="s">
        <v>3316</v>
      </c>
      <c r="C2954" t="s">
        <v>59</v>
      </c>
      <c r="D2954" t="s">
        <v>3317</v>
      </c>
      <c r="E2954" s="18">
        <v>39.6</v>
      </c>
      <c r="F2954" s="2">
        <v>1.87</v>
      </c>
      <c r="G2954" s="13">
        <f t="shared" si="121"/>
        <v>74.05</v>
      </c>
    </row>
    <row r="2955" spans="1:7">
      <c r="A2955" s="9" t="s">
        <v>3357</v>
      </c>
      <c r="B2955" s="9" t="s">
        <v>2837</v>
      </c>
      <c r="C2955" t="s">
        <v>24</v>
      </c>
      <c r="D2955" t="s">
        <v>2838</v>
      </c>
      <c r="E2955" s="18">
        <v>179.2</v>
      </c>
      <c r="F2955" s="2">
        <v>2.0499999999999998</v>
      </c>
      <c r="G2955" s="13">
        <f t="shared" si="121"/>
        <v>367.36</v>
      </c>
    </row>
    <row r="2956" spans="1:7">
      <c r="A2956" s="9" t="s">
        <v>3358</v>
      </c>
      <c r="B2956" s="9" t="s">
        <v>3320</v>
      </c>
      <c r="C2956" t="s">
        <v>519</v>
      </c>
      <c r="D2956" t="s">
        <v>3321</v>
      </c>
      <c r="E2956" s="18">
        <v>6187.78</v>
      </c>
      <c r="F2956" s="2">
        <v>0.95</v>
      </c>
      <c r="G2956" s="13">
        <f t="shared" si="121"/>
        <v>5878.39</v>
      </c>
    </row>
    <row r="2957" spans="1:7">
      <c r="A2957" s="9" t="s">
        <v>3359</v>
      </c>
      <c r="B2957" s="9" t="s">
        <v>515</v>
      </c>
      <c r="C2957" t="s">
        <v>59</v>
      </c>
      <c r="D2957" t="s">
        <v>516</v>
      </c>
      <c r="E2957" s="18">
        <v>39.6</v>
      </c>
      <c r="F2957" s="2">
        <v>90.65</v>
      </c>
      <c r="G2957" s="13">
        <f t="shared" si="121"/>
        <v>3589.74</v>
      </c>
    </row>
    <row r="2958" spans="1:7">
      <c r="A2958" s="9" t="s">
        <v>3360</v>
      </c>
      <c r="B2958" s="9" t="s">
        <v>611</v>
      </c>
      <c r="C2958" t="s">
        <v>59</v>
      </c>
      <c r="D2958" t="s">
        <v>612</v>
      </c>
      <c r="E2958" s="18">
        <v>49</v>
      </c>
      <c r="F2958" s="2">
        <v>58.6</v>
      </c>
      <c r="G2958" s="13">
        <f t="shared" si="121"/>
        <v>2871.4</v>
      </c>
    </row>
    <row r="2959" spans="1:7">
      <c r="A2959" s="9" t="s">
        <v>3361</v>
      </c>
      <c r="B2959" s="9" t="s">
        <v>3324</v>
      </c>
      <c r="C2959" t="s">
        <v>470</v>
      </c>
      <c r="D2959" t="s">
        <v>3325</v>
      </c>
      <c r="E2959" s="18">
        <v>4</v>
      </c>
      <c r="F2959" s="2">
        <v>146.57</v>
      </c>
      <c r="G2959" s="13">
        <f t="shared" si="121"/>
        <v>586.28</v>
      </c>
    </row>
    <row r="2960" spans="1:7">
      <c r="A2960" s="9" t="s">
        <v>3362</v>
      </c>
      <c r="B2960" s="9" t="s">
        <v>3363</v>
      </c>
      <c r="C2960" t="s">
        <v>20</v>
      </c>
      <c r="D2960" t="s">
        <v>3364</v>
      </c>
      <c r="E2960" s="18">
        <v>50</v>
      </c>
      <c r="F2960" s="2">
        <v>76.540000000000006</v>
      </c>
      <c r="G2960" s="13">
        <f t="shared" si="121"/>
        <v>3827</v>
      </c>
    </row>
    <row r="2961" spans="1:7">
      <c r="A2961" s="9" t="s">
        <v>3365</v>
      </c>
      <c r="B2961" s="9" t="s">
        <v>3366</v>
      </c>
      <c r="C2961" t="s">
        <v>20</v>
      </c>
      <c r="D2961" t="s">
        <v>3367</v>
      </c>
      <c r="E2961" s="18">
        <v>5</v>
      </c>
      <c r="F2961" s="2">
        <v>107.95</v>
      </c>
      <c r="G2961" s="13">
        <f t="shared" si="121"/>
        <v>539.75</v>
      </c>
    </row>
    <row r="2962" spans="1:7">
      <c r="A2962" s="9" t="s">
        <v>3368</v>
      </c>
      <c r="B2962" s="9" t="s">
        <v>71</v>
      </c>
      <c r="C2962" t="s">
        <v>59</v>
      </c>
      <c r="D2962" t="s">
        <v>72</v>
      </c>
      <c r="E2962" s="18">
        <v>369.87</v>
      </c>
      <c r="F2962" s="2">
        <v>2.7</v>
      </c>
      <c r="G2962" s="13">
        <f t="shared" si="121"/>
        <v>998.65</v>
      </c>
    </row>
    <row r="2963" spans="1:7">
      <c r="A2963" s="9" t="s">
        <v>3369</v>
      </c>
      <c r="B2963" s="9" t="s">
        <v>3370</v>
      </c>
      <c r="C2963" t="s">
        <v>24</v>
      </c>
      <c r="D2963" t="s">
        <v>3371</v>
      </c>
      <c r="E2963" s="18">
        <v>897.7</v>
      </c>
      <c r="F2963" s="2">
        <v>2.5</v>
      </c>
      <c r="G2963" s="13">
        <f t="shared" si="121"/>
        <v>2244.25</v>
      </c>
    </row>
    <row r="2964" spans="1:7">
      <c r="A2964" s="9" t="s">
        <v>3372</v>
      </c>
      <c r="B2964" s="9" t="s">
        <v>3373</v>
      </c>
      <c r="C2964" t="s">
        <v>24</v>
      </c>
      <c r="D2964" t="s">
        <v>3374</v>
      </c>
      <c r="E2964" s="18">
        <v>335.2</v>
      </c>
      <c r="F2964" s="2">
        <v>2.5</v>
      </c>
      <c r="G2964" s="13">
        <f t="shared" si="121"/>
        <v>838</v>
      </c>
    </row>
    <row r="2965" spans="1:7">
      <c r="A2965" s="9" t="s">
        <v>3375</v>
      </c>
      <c r="B2965" s="9" t="s">
        <v>77</v>
      </c>
      <c r="C2965" t="s">
        <v>24</v>
      </c>
      <c r="D2965" t="s">
        <v>78</v>
      </c>
      <c r="E2965" s="18">
        <v>1232.9000000000001</v>
      </c>
      <c r="F2965" s="2">
        <v>0.14000000000000001</v>
      </c>
      <c r="G2965" s="13">
        <f t="shared" si="121"/>
        <v>172.61</v>
      </c>
    </row>
    <row r="2966" spans="1:7">
      <c r="A2966" s="9" t="s">
        <v>3376</v>
      </c>
      <c r="B2966" s="9" t="s">
        <v>48</v>
      </c>
      <c r="C2966" t="s">
        <v>20</v>
      </c>
      <c r="D2966" t="s">
        <v>49</v>
      </c>
      <c r="E2966" s="18">
        <v>105</v>
      </c>
      <c r="F2966" s="2">
        <v>49.4</v>
      </c>
      <c r="G2966" s="13">
        <f t="shared" si="121"/>
        <v>5187</v>
      </c>
    </row>
    <row r="2967" spans="1:7">
      <c r="A2967" s="9" t="s">
        <v>3377</v>
      </c>
      <c r="B2967" s="9" t="s">
        <v>3378</v>
      </c>
      <c r="C2967" t="s">
        <v>470</v>
      </c>
      <c r="D2967" t="s">
        <v>3379</v>
      </c>
      <c r="E2967" s="18">
        <v>1</v>
      </c>
      <c r="F2967" s="2">
        <v>342.18</v>
      </c>
      <c r="G2967" s="13">
        <f t="shared" si="121"/>
        <v>342.18</v>
      </c>
    </row>
    <row r="2969" spans="1:7" s="7" customFormat="1" ht="13.15">
      <c r="A2969" s="14" t="s">
        <v>3380</v>
      </c>
      <c r="B2969" s="14" t="s">
        <v>3381</v>
      </c>
      <c r="D2969" s="7" t="s">
        <v>3382</v>
      </c>
      <c r="E2969" s="17"/>
      <c r="F2969" s="8"/>
      <c r="G2969" s="12">
        <f>SUM(G2971:G2982)</f>
        <v>18903.68</v>
      </c>
    </row>
    <row r="2971" spans="1:7">
      <c r="A2971" s="9" t="s">
        <v>3383</v>
      </c>
      <c r="B2971" s="9" t="s">
        <v>3216</v>
      </c>
      <c r="C2971" t="s">
        <v>24</v>
      </c>
      <c r="D2971" t="s">
        <v>627</v>
      </c>
      <c r="E2971" s="18">
        <v>730</v>
      </c>
      <c r="F2971" s="2">
        <v>0.82</v>
      </c>
      <c r="G2971" s="13">
        <f t="shared" ref="G2971:G2982" si="122">E2971*F2971</f>
        <v>598.6</v>
      </c>
    </row>
    <row r="2972" spans="1:7">
      <c r="A2972" s="9" t="s">
        <v>3384</v>
      </c>
      <c r="B2972" s="9" t="s">
        <v>502</v>
      </c>
      <c r="C2972" t="s">
        <v>59</v>
      </c>
      <c r="D2972" t="s">
        <v>503</v>
      </c>
      <c r="E2972" s="18">
        <v>230.2</v>
      </c>
      <c r="F2972" s="2">
        <v>3.16</v>
      </c>
      <c r="G2972" s="13">
        <f t="shared" si="122"/>
        <v>727.43</v>
      </c>
    </row>
    <row r="2973" spans="1:7">
      <c r="A2973" s="9" t="s">
        <v>3385</v>
      </c>
      <c r="B2973" s="9" t="s">
        <v>3270</v>
      </c>
      <c r="C2973" t="s">
        <v>59</v>
      </c>
      <c r="D2973" t="s">
        <v>650</v>
      </c>
      <c r="E2973" s="18">
        <v>49.1</v>
      </c>
      <c r="F2973" s="2">
        <v>3.59</v>
      </c>
      <c r="G2973" s="13">
        <f t="shared" si="122"/>
        <v>176.27</v>
      </c>
    </row>
    <row r="2974" spans="1:7">
      <c r="A2974" s="9" t="s">
        <v>3386</v>
      </c>
      <c r="B2974" s="9" t="s">
        <v>511</v>
      </c>
      <c r="C2974" t="s">
        <v>512</v>
      </c>
      <c r="D2974" t="s">
        <v>513</v>
      </c>
      <c r="E2974" s="18">
        <v>2455</v>
      </c>
      <c r="F2974" s="2">
        <v>0.11</v>
      </c>
      <c r="G2974" s="13">
        <f t="shared" si="122"/>
        <v>270.05</v>
      </c>
    </row>
    <row r="2975" spans="1:7">
      <c r="A2975" s="9" t="s">
        <v>3387</v>
      </c>
      <c r="B2975" s="9" t="s">
        <v>3273</v>
      </c>
      <c r="C2975" t="s">
        <v>59</v>
      </c>
      <c r="D2975" t="s">
        <v>3274</v>
      </c>
      <c r="E2975" s="18">
        <v>124.4</v>
      </c>
      <c r="F2975" s="2">
        <v>15.36</v>
      </c>
      <c r="G2975" s="13">
        <f t="shared" si="122"/>
        <v>1910.78</v>
      </c>
    </row>
    <row r="2976" spans="1:7">
      <c r="A2976" s="9" t="s">
        <v>3388</v>
      </c>
      <c r="B2976" s="9" t="s">
        <v>674</v>
      </c>
      <c r="C2976" t="s">
        <v>59</v>
      </c>
      <c r="D2976" t="s">
        <v>675</v>
      </c>
      <c r="E2976" s="18">
        <v>9</v>
      </c>
      <c r="F2976" s="2">
        <v>125.59</v>
      </c>
      <c r="G2976" s="13">
        <f t="shared" si="122"/>
        <v>1130.31</v>
      </c>
    </row>
    <row r="2977" spans="1:7">
      <c r="A2977" s="9" t="s">
        <v>3389</v>
      </c>
      <c r="B2977" s="9" t="s">
        <v>528</v>
      </c>
      <c r="C2977" t="s">
        <v>20</v>
      </c>
      <c r="D2977" t="s">
        <v>529</v>
      </c>
      <c r="E2977" s="18">
        <v>146</v>
      </c>
      <c r="F2977" s="2">
        <v>22.67</v>
      </c>
      <c r="G2977" s="13">
        <f t="shared" si="122"/>
        <v>3309.82</v>
      </c>
    </row>
    <row r="2978" spans="1:7">
      <c r="A2978" s="9" t="s">
        <v>3390</v>
      </c>
      <c r="B2978" s="9" t="s">
        <v>3312</v>
      </c>
      <c r="C2978" t="s">
        <v>20</v>
      </c>
      <c r="D2978" t="s">
        <v>665</v>
      </c>
      <c r="E2978" s="18">
        <v>8.5</v>
      </c>
      <c r="F2978" s="2">
        <v>182.59</v>
      </c>
      <c r="G2978" s="13">
        <f t="shared" si="122"/>
        <v>1552.02</v>
      </c>
    </row>
    <row r="2979" spans="1:7">
      <c r="A2979" s="9" t="s">
        <v>3391</v>
      </c>
      <c r="B2979" s="9" t="s">
        <v>605</v>
      </c>
      <c r="C2979" t="s">
        <v>470</v>
      </c>
      <c r="D2979" t="s">
        <v>606</v>
      </c>
      <c r="E2979" s="18">
        <v>2</v>
      </c>
      <c r="F2979" s="2">
        <v>458.87</v>
      </c>
      <c r="G2979" s="13">
        <f t="shared" si="122"/>
        <v>917.74</v>
      </c>
    </row>
    <row r="2980" spans="1:7">
      <c r="A2980" s="9" t="s">
        <v>3392</v>
      </c>
      <c r="B2980" s="9" t="s">
        <v>48</v>
      </c>
      <c r="C2980" t="s">
        <v>20</v>
      </c>
      <c r="D2980" t="s">
        <v>49</v>
      </c>
      <c r="E2980" s="18">
        <v>153</v>
      </c>
      <c r="F2980" s="2">
        <v>49.4</v>
      </c>
      <c r="G2980" s="13">
        <f t="shared" si="122"/>
        <v>7558.2</v>
      </c>
    </row>
    <row r="2981" spans="1:7">
      <c r="A2981" s="9" t="s">
        <v>3393</v>
      </c>
      <c r="B2981" s="9" t="s">
        <v>3378</v>
      </c>
      <c r="C2981" t="s">
        <v>470</v>
      </c>
      <c r="D2981" t="s">
        <v>3379</v>
      </c>
      <c r="E2981" s="18">
        <v>1</v>
      </c>
      <c r="F2981" s="2">
        <v>342.18</v>
      </c>
      <c r="G2981" s="13">
        <f t="shared" si="122"/>
        <v>342.18</v>
      </c>
    </row>
    <row r="2982" spans="1:7">
      <c r="A2982" s="9" t="s">
        <v>3394</v>
      </c>
      <c r="B2982" s="9" t="s">
        <v>3264</v>
      </c>
      <c r="C2982" t="s">
        <v>20</v>
      </c>
      <c r="D2982" t="s">
        <v>21</v>
      </c>
      <c r="E2982" s="18">
        <v>156</v>
      </c>
      <c r="F2982" s="2">
        <v>2.63</v>
      </c>
      <c r="G2982" s="13">
        <f t="shared" si="122"/>
        <v>410.28</v>
      </c>
    </row>
    <row r="2984" spans="1:7" s="7" customFormat="1" ht="13.15">
      <c r="A2984" s="14" t="s">
        <v>3395</v>
      </c>
      <c r="B2984" s="14" t="s">
        <v>3396</v>
      </c>
      <c r="D2984" s="7" t="s">
        <v>3397</v>
      </c>
      <c r="E2984" s="17"/>
      <c r="F2984" s="8"/>
      <c r="G2984" s="12">
        <f>SUM(G2986:G2996)</f>
        <v>10053.1</v>
      </c>
    </row>
    <row r="2986" spans="1:7">
      <c r="A2986" s="9" t="s">
        <v>3398</v>
      </c>
      <c r="B2986" s="9" t="s">
        <v>3264</v>
      </c>
      <c r="C2986" t="s">
        <v>20</v>
      </c>
      <c r="D2986" t="s">
        <v>21</v>
      </c>
      <c r="E2986" s="18">
        <v>112.5</v>
      </c>
      <c r="F2986" s="2">
        <v>2.63</v>
      </c>
      <c r="G2986" s="13">
        <f t="shared" ref="G2986:G2996" si="123">E2986*F2986</f>
        <v>295.88</v>
      </c>
    </row>
    <row r="2987" spans="1:7">
      <c r="A2987" s="9" t="s">
        <v>3399</v>
      </c>
      <c r="B2987" s="9" t="s">
        <v>3216</v>
      </c>
      <c r="C2987" t="s">
        <v>24</v>
      </c>
      <c r="D2987" t="s">
        <v>627</v>
      </c>
      <c r="E2987" s="18">
        <v>435</v>
      </c>
      <c r="F2987" s="2">
        <v>0.82</v>
      </c>
      <c r="G2987" s="13">
        <f t="shared" si="123"/>
        <v>356.7</v>
      </c>
    </row>
    <row r="2988" spans="1:7">
      <c r="A2988" s="9" t="s">
        <v>3400</v>
      </c>
      <c r="B2988" s="9" t="s">
        <v>502</v>
      </c>
      <c r="C2988" t="s">
        <v>59</v>
      </c>
      <c r="D2988" t="s">
        <v>503</v>
      </c>
      <c r="E2988" s="18">
        <v>132.5</v>
      </c>
      <c r="F2988" s="2">
        <v>3.16</v>
      </c>
      <c r="G2988" s="13">
        <f t="shared" si="123"/>
        <v>418.7</v>
      </c>
    </row>
    <row r="2989" spans="1:7">
      <c r="A2989" s="9" t="s">
        <v>3401</v>
      </c>
      <c r="B2989" s="9" t="s">
        <v>3270</v>
      </c>
      <c r="C2989" t="s">
        <v>59</v>
      </c>
      <c r="D2989" t="s">
        <v>650</v>
      </c>
      <c r="E2989" s="18">
        <v>102.3</v>
      </c>
      <c r="F2989" s="2">
        <v>3.59</v>
      </c>
      <c r="G2989" s="13">
        <f t="shared" si="123"/>
        <v>367.26</v>
      </c>
    </row>
    <row r="2990" spans="1:7">
      <c r="A2990" s="9" t="s">
        <v>3402</v>
      </c>
      <c r="B2990" s="9" t="s">
        <v>511</v>
      </c>
      <c r="C2990" t="s">
        <v>512</v>
      </c>
      <c r="D2990" t="s">
        <v>513</v>
      </c>
      <c r="E2990" s="18">
        <v>5012.7</v>
      </c>
      <c r="F2990" s="2">
        <v>0.11</v>
      </c>
      <c r="G2990" s="13">
        <f t="shared" si="123"/>
        <v>551.4</v>
      </c>
    </row>
    <row r="2991" spans="1:7">
      <c r="A2991" s="9" t="s">
        <v>3403</v>
      </c>
      <c r="B2991" s="9" t="s">
        <v>3273</v>
      </c>
      <c r="C2991" t="s">
        <v>59</v>
      </c>
      <c r="D2991" t="s">
        <v>3274</v>
      </c>
      <c r="E2991" s="18">
        <v>114.1</v>
      </c>
      <c r="F2991" s="2">
        <v>15.36</v>
      </c>
      <c r="G2991" s="13">
        <f t="shared" si="123"/>
        <v>1752.58</v>
      </c>
    </row>
    <row r="2992" spans="1:7">
      <c r="A2992" s="9" t="s">
        <v>3404</v>
      </c>
      <c r="B2992" s="9" t="s">
        <v>71</v>
      </c>
      <c r="C2992" t="s">
        <v>59</v>
      </c>
      <c r="D2992" t="s">
        <v>72</v>
      </c>
      <c r="E2992" s="18">
        <v>70.44</v>
      </c>
      <c r="F2992" s="2">
        <v>2.7</v>
      </c>
      <c r="G2992" s="13">
        <f t="shared" si="123"/>
        <v>190.19</v>
      </c>
    </row>
    <row r="2993" spans="1:7">
      <c r="A2993" s="9" t="s">
        <v>3405</v>
      </c>
      <c r="B2993" s="9" t="s">
        <v>3278</v>
      </c>
      <c r="C2993" t="s">
        <v>24</v>
      </c>
      <c r="D2993" t="s">
        <v>3279</v>
      </c>
      <c r="E2993" s="18">
        <v>234.8</v>
      </c>
      <c r="F2993" s="2">
        <v>0.8</v>
      </c>
      <c r="G2993" s="13">
        <f t="shared" si="123"/>
        <v>187.84</v>
      </c>
    </row>
    <row r="2994" spans="1:7">
      <c r="A2994" s="9" t="s">
        <v>3406</v>
      </c>
      <c r="B2994" s="9" t="s">
        <v>77</v>
      </c>
      <c r="C2994" t="s">
        <v>24</v>
      </c>
      <c r="D2994" t="s">
        <v>78</v>
      </c>
      <c r="E2994" s="18">
        <v>234.8</v>
      </c>
      <c r="F2994" s="2">
        <v>0.14000000000000001</v>
      </c>
      <c r="G2994" s="13">
        <f t="shared" si="123"/>
        <v>32.869999999999997</v>
      </c>
    </row>
    <row r="2995" spans="1:7">
      <c r="A2995" s="9" t="s">
        <v>3407</v>
      </c>
      <c r="B2995" s="9" t="s">
        <v>48</v>
      </c>
      <c r="C2995" t="s">
        <v>20</v>
      </c>
      <c r="D2995" t="s">
        <v>49</v>
      </c>
      <c r="E2995" s="18">
        <v>112.5</v>
      </c>
      <c r="F2995" s="2">
        <v>49.4</v>
      </c>
      <c r="G2995" s="13">
        <f t="shared" si="123"/>
        <v>5557.5</v>
      </c>
    </row>
    <row r="2996" spans="1:7">
      <c r="A2996" s="9" t="s">
        <v>3408</v>
      </c>
      <c r="B2996" s="9" t="s">
        <v>3378</v>
      </c>
      <c r="C2996" t="s">
        <v>470</v>
      </c>
      <c r="D2996" t="s">
        <v>3379</v>
      </c>
      <c r="E2996" s="18">
        <v>1</v>
      </c>
      <c r="F2996" s="2">
        <v>342.18</v>
      </c>
      <c r="G2996" s="13">
        <f t="shared" si="123"/>
        <v>342.18</v>
      </c>
    </row>
    <row r="2998" spans="1:7" s="7" customFormat="1" ht="13.15">
      <c r="A2998" s="14" t="s">
        <v>3409</v>
      </c>
      <c r="B2998" s="14" t="s">
        <v>3410</v>
      </c>
      <c r="D2998" s="7" t="s">
        <v>3411</v>
      </c>
      <c r="E2998" s="17"/>
      <c r="F2998" s="8"/>
      <c r="G2998" s="12">
        <f>SUM(G3000:G3020)</f>
        <v>17869.62</v>
      </c>
    </row>
    <row r="3000" spans="1:7">
      <c r="A3000" s="9" t="s">
        <v>3412</v>
      </c>
      <c r="B3000" s="9" t="s">
        <v>3264</v>
      </c>
      <c r="C3000" t="s">
        <v>20</v>
      </c>
      <c r="D3000" t="s">
        <v>21</v>
      </c>
      <c r="E3000" s="18">
        <v>28.1</v>
      </c>
      <c r="F3000" s="2">
        <v>2.63</v>
      </c>
      <c r="G3000" s="13">
        <f t="shared" ref="G3000:G3020" si="124">E3000*F3000</f>
        <v>73.900000000000006</v>
      </c>
    </row>
    <row r="3001" spans="1:7">
      <c r="A3001" s="9" t="s">
        <v>3413</v>
      </c>
      <c r="B3001" s="9" t="s">
        <v>3216</v>
      </c>
      <c r="C3001" t="s">
        <v>24</v>
      </c>
      <c r="D3001" t="s">
        <v>627</v>
      </c>
      <c r="E3001" s="18">
        <v>561.54999999999995</v>
      </c>
      <c r="F3001" s="2">
        <v>0.82</v>
      </c>
      <c r="G3001" s="13">
        <f t="shared" si="124"/>
        <v>460.47</v>
      </c>
    </row>
    <row r="3002" spans="1:7">
      <c r="A3002" s="9" t="s">
        <v>3414</v>
      </c>
      <c r="B3002" s="9" t="s">
        <v>502</v>
      </c>
      <c r="C3002" t="s">
        <v>59</v>
      </c>
      <c r="D3002" t="s">
        <v>503</v>
      </c>
      <c r="E3002" s="18">
        <v>53.1</v>
      </c>
      <c r="F3002" s="2">
        <v>3.16</v>
      </c>
      <c r="G3002" s="13">
        <f t="shared" si="124"/>
        <v>167.8</v>
      </c>
    </row>
    <row r="3003" spans="1:7">
      <c r="A3003" s="9" t="s">
        <v>3415</v>
      </c>
      <c r="B3003" s="9" t="s">
        <v>3270</v>
      </c>
      <c r="C3003" t="s">
        <v>59</v>
      </c>
      <c r="D3003" t="s">
        <v>650</v>
      </c>
      <c r="E3003" s="18">
        <v>108.1</v>
      </c>
      <c r="F3003" s="2">
        <v>3.59</v>
      </c>
      <c r="G3003" s="13">
        <f t="shared" si="124"/>
        <v>388.08</v>
      </c>
    </row>
    <row r="3004" spans="1:7">
      <c r="A3004" s="9" t="s">
        <v>3416</v>
      </c>
      <c r="B3004" s="9" t="s">
        <v>511</v>
      </c>
      <c r="C3004" t="s">
        <v>512</v>
      </c>
      <c r="D3004" t="s">
        <v>513</v>
      </c>
      <c r="E3004" s="18">
        <v>5405</v>
      </c>
      <c r="F3004" s="2">
        <v>0.11</v>
      </c>
      <c r="G3004" s="13">
        <f t="shared" si="124"/>
        <v>594.54999999999995</v>
      </c>
    </row>
    <row r="3005" spans="1:7">
      <c r="A3005" s="9" t="s">
        <v>3417</v>
      </c>
      <c r="B3005" s="9" t="s">
        <v>3273</v>
      </c>
      <c r="C3005" t="s">
        <v>59</v>
      </c>
      <c r="D3005" t="s">
        <v>3274</v>
      </c>
      <c r="E3005" s="18">
        <v>57.5</v>
      </c>
      <c r="F3005" s="2">
        <v>15.36</v>
      </c>
      <c r="G3005" s="13">
        <f t="shared" si="124"/>
        <v>883.2</v>
      </c>
    </row>
    <row r="3006" spans="1:7">
      <c r="A3006" s="9" t="s">
        <v>3418</v>
      </c>
      <c r="B3006" s="9" t="s">
        <v>528</v>
      </c>
      <c r="C3006" t="s">
        <v>20</v>
      </c>
      <c r="D3006" t="s">
        <v>529</v>
      </c>
      <c r="E3006" s="18">
        <v>16.8</v>
      </c>
      <c r="F3006" s="2">
        <v>22.67</v>
      </c>
      <c r="G3006" s="13">
        <f t="shared" si="124"/>
        <v>380.86</v>
      </c>
    </row>
    <row r="3007" spans="1:7">
      <c r="A3007" s="9" t="s">
        <v>3419</v>
      </c>
      <c r="B3007" s="9" t="s">
        <v>674</v>
      </c>
      <c r="C3007" t="s">
        <v>59</v>
      </c>
      <c r="D3007" t="s">
        <v>675</v>
      </c>
      <c r="E3007" s="18">
        <v>14.7</v>
      </c>
      <c r="F3007" s="2">
        <v>125.59</v>
      </c>
      <c r="G3007" s="13">
        <f t="shared" si="124"/>
        <v>1846.17</v>
      </c>
    </row>
    <row r="3008" spans="1:7">
      <c r="A3008" s="9" t="s">
        <v>3420</v>
      </c>
      <c r="B3008" s="9" t="s">
        <v>580</v>
      </c>
      <c r="C3008" t="s">
        <v>24</v>
      </c>
      <c r="D3008" t="s">
        <v>523</v>
      </c>
      <c r="E3008" s="18">
        <v>27</v>
      </c>
      <c r="F3008" s="2">
        <v>38.82</v>
      </c>
      <c r="G3008" s="13">
        <f t="shared" si="124"/>
        <v>1048.1400000000001</v>
      </c>
    </row>
    <row r="3009" spans="1:7">
      <c r="A3009" s="9" t="s">
        <v>3421</v>
      </c>
      <c r="B3009" s="9" t="s">
        <v>3316</v>
      </c>
      <c r="C3009" t="s">
        <v>59</v>
      </c>
      <c r="D3009" t="s">
        <v>3317</v>
      </c>
      <c r="E3009" s="18">
        <v>18</v>
      </c>
      <c r="F3009" s="2">
        <v>1.87</v>
      </c>
      <c r="G3009" s="13">
        <f t="shared" si="124"/>
        <v>33.659999999999997</v>
      </c>
    </row>
    <row r="3010" spans="1:7">
      <c r="A3010" s="9" t="s">
        <v>3422</v>
      </c>
      <c r="B3010" s="9" t="s">
        <v>2837</v>
      </c>
      <c r="C3010" t="s">
        <v>24</v>
      </c>
      <c r="D3010" t="s">
        <v>2838</v>
      </c>
      <c r="E3010" s="18">
        <v>100</v>
      </c>
      <c r="F3010" s="2">
        <v>2.0499999999999998</v>
      </c>
      <c r="G3010" s="13">
        <f t="shared" si="124"/>
        <v>205</v>
      </c>
    </row>
    <row r="3011" spans="1:7">
      <c r="A3011" s="9" t="s">
        <v>3423</v>
      </c>
      <c r="B3011" s="9" t="s">
        <v>3320</v>
      </c>
      <c r="C3011" t="s">
        <v>519</v>
      </c>
      <c r="D3011" t="s">
        <v>3321</v>
      </c>
      <c r="E3011" s="18">
        <v>3453</v>
      </c>
      <c r="F3011" s="2">
        <v>0.95</v>
      </c>
      <c r="G3011" s="13">
        <f t="shared" si="124"/>
        <v>3280.35</v>
      </c>
    </row>
    <row r="3012" spans="1:7">
      <c r="A3012" s="9" t="s">
        <v>3424</v>
      </c>
      <c r="B3012" s="9" t="s">
        <v>515</v>
      </c>
      <c r="C3012" t="s">
        <v>59</v>
      </c>
      <c r="D3012" t="s">
        <v>516</v>
      </c>
      <c r="E3012" s="18">
        <v>30</v>
      </c>
      <c r="F3012" s="2">
        <v>90.65</v>
      </c>
      <c r="G3012" s="13">
        <f t="shared" si="124"/>
        <v>2719.5</v>
      </c>
    </row>
    <row r="3013" spans="1:7">
      <c r="A3013" s="9" t="s">
        <v>3425</v>
      </c>
      <c r="B3013" s="9" t="s">
        <v>611</v>
      </c>
      <c r="C3013" t="s">
        <v>59</v>
      </c>
      <c r="D3013" t="s">
        <v>612</v>
      </c>
      <c r="E3013" s="18">
        <v>25.3</v>
      </c>
      <c r="F3013" s="2">
        <v>58.6</v>
      </c>
      <c r="G3013" s="13">
        <f t="shared" si="124"/>
        <v>1482.58</v>
      </c>
    </row>
    <row r="3014" spans="1:7">
      <c r="A3014" s="9" t="s">
        <v>3426</v>
      </c>
      <c r="B3014" s="9" t="s">
        <v>3363</v>
      </c>
      <c r="C3014" t="s">
        <v>20</v>
      </c>
      <c r="D3014" t="s">
        <v>3364</v>
      </c>
      <c r="E3014" s="18">
        <v>30</v>
      </c>
      <c r="F3014" s="2">
        <v>76.540000000000006</v>
      </c>
      <c r="G3014" s="13">
        <f t="shared" si="124"/>
        <v>2296.1999999999998</v>
      </c>
    </row>
    <row r="3015" spans="1:7">
      <c r="A3015" s="9" t="s">
        <v>3427</v>
      </c>
      <c r="B3015" s="9" t="s">
        <v>3324</v>
      </c>
      <c r="C3015" t="s">
        <v>470</v>
      </c>
      <c r="D3015" t="s">
        <v>3325</v>
      </c>
      <c r="E3015" s="18">
        <v>2</v>
      </c>
      <c r="F3015" s="2">
        <v>146.57</v>
      </c>
      <c r="G3015" s="13">
        <f t="shared" si="124"/>
        <v>293.14</v>
      </c>
    </row>
    <row r="3016" spans="1:7">
      <c r="A3016" s="9" t="s">
        <v>3428</v>
      </c>
      <c r="B3016" s="9" t="s">
        <v>71</v>
      </c>
      <c r="C3016" t="s">
        <v>59</v>
      </c>
      <c r="D3016" t="s">
        <v>72</v>
      </c>
      <c r="E3016" s="18">
        <v>48.36</v>
      </c>
      <c r="F3016" s="2">
        <v>2.7</v>
      </c>
      <c r="G3016" s="13">
        <f t="shared" si="124"/>
        <v>130.57</v>
      </c>
    </row>
    <row r="3017" spans="1:7">
      <c r="A3017" s="9" t="s">
        <v>3429</v>
      </c>
      <c r="B3017" s="9" t="s">
        <v>3278</v>
      </c>
      <c r="C3017" t="s">
        <v>24</v>
      </c>
      <c r="D3017" t="s">
        <v>3279</v>
      </c>
      <c r="E3017" s="18">
        <v>161.19999999999999</v>
      </c>
      <c r="F3017" s="2">
        <v>0.8</v>
      </c>
      <c r="G3017" s="13">
        <f t="shared" si="124"/>
        <v>128.96</v>
      </c>
    </row>
    <row r="3018" spans="1:7">
      <c r="A3018" s="9" t="s">
        <v>3430</v>
      </c>
      <c r="B3018" s="9" t="s">
        <v>77</v>
      </c>
      <c r="C3018" t="s">
        <v>24</v>
      </c>
      <c r="D3018" t="s">
        <v>78</v>
      </c>
      <c r="E3018" s="18">
        <v>161.19999999999999</v>
      </c>
      <c r="F3018" s="2">
        <v>0.14000000000000001</v>
      </c>
      <c r="G3018" s="13">
        <f t="shared" si="124"/>
        <v>22.57</v>
      </c>
    </row>
    <row r="3019" spans="1:7">
      <c r="A3019" s="9" t="s">
        <v>3431</v>
      </c>
      <c r="B3019" s="9" t="s">
        <v>48</v>
      </c>
      <c r="C3019" t="s">
        <v>20</v>
      </c>
      <c r="D3019" t="s">
        <v>49</v>
      </c>
      <c r="E3019" s="18">
        <v>22.1</v>
      </c>
      <c r="F3019" s="2">
        <v>49.4</v>
      </c>
      <c r="G3019" s="13">
        <f t="shared" si="124"/>
        <v>1091.74</v>
      </c>
    </row>
    <row r="3020" spans="1:7">
      <c r="A3020" s="9" t="s">
        <v>3432</v>
      </c>
      <c r="B3020" s="9" t="s">
        <v>3378</v>
      </c>
      <c r="C3020" t="s">
        <v>470</v>
      </c>
      <c r="D3020" t="s">
        <v>3379</v>
      </c>
      <c r="E3020" s="18">
        <v>1</v>
      </c>
      <c r="F3020" s="2">
        <v>342.18</v>
      </c>
      <c r="G3020" s="13">
        <f t="shared" si="124"/>
        <v>342.18</v>
      </c>
    </row>
    <row r="3022" spans="1:7" s="7" customFormat="1" ht="13.15">
      <c r="A3022" s="14" t="s">
        <v>3433</v>
      </c>
      <c r="B3022" s="14" t="s">
        <v>3434</v>
      </c>
      <c r="D3022" s="7" t="s">
        <v>3435</v>
      </c>
      <c r="E3022" s="17"/>
      <c r="F3022" s="8"/>
      <c r="G3022" s="12">
        <f>SUM(G3024:G3044)</f>
        <v>21085</v>
      </c>
    </row>
    <row r="3024" spans="1:7">
      <c r="A3024" s="9" t="s">
        <v>3436</v>
      </c>
      <c r="B3024" s="9" t="s">
        <v>3264</v>
      </c>
      <c r="C3024" t="s">
        <v>20</v>
      </c>
      <c r="D3024" t="s">
        <v>21</v>
      </c>
      <c r="E3024" s="18">
        <v>36.35</v>
      </c>
      <c r="F3024" s="2">
        <v>2.63</v>
      </c>
      <c r="G3024" s="13">
        <f t="shared" ref="G3024:G3044" si="125">E3024*F3024</f>
        <v>95.6</v>
      </c>
    </row>
    <row r="3025" spans="1:7">
      <c r="A3025" s="9" t="s">
        <v>3437</v>
      </c>
      <c r="B3025" s="9" t="s">
        <v>3216</v>
      </c>
      <c r="C3025" t="s">
        <v>24</v>
      </c>
      <c r="D3025" t="s">
        <v>627</v>
      </c>
      <c r="E3025" s="18">
        <v>680.6</v>
      </c>
      <c r="F3025" s="2">
        <v>0.82</v>
      </c>
      <c r="G3025" s="13">
        <f t="shared" si="125"/>
        <v>558.09</v>
      </c>
    </row>
    <row r="3026" spans="1:7">
      <c r="A3026" s="9" t="s">
        <v>3438</v>
      </c>
      <c r="B3026" s="9" t="s">
        <v>502</v>
      </c>
      <c r="C3026" t="s">
        <v>59</v>
      </c>
      <c r="D3026" t="s">
        <v>503</v>
      </c>
      <c r="E3026" s="18">
        <v>60</v>
      </c>
      <c r="F3026" s="2">
        <v>3.16</v>
      </c>
      <c r="G3026" s="13">
        <f t="shared" si="125"/>
        <v>189.6</v>
      </c>
    </row>
    <row r="3027" spans="1:7">
      <c r="A3027" s="9" t="s">
        <v>3439</v>
      </c>
      <c r="B3027" s="9" t="s">
        <v>3270</v>
      </c>
      <c r="C3027" t="s">
        <v>59</v>
      </c>
      <c r="D3027" t="s">
        <v>650</v>
      </c>
      <c r="E3027" s="18">
        <v>88.2</v>
      </c>
      <c r="F3027" s="2">
        <v>3.59</v>
      </c>
      <c r="G3027" s="13">
        <f t="shared" si="125"/>
        <v>316.64</v>
      </c>
    </row>
    <row r="3028" spans="1:7">
      <c r="A3028" s="9" t="s">
        <v>3440</v>
      </c>
      <c r="B3028" s="9" t="s">
        <v>511</v>
      </c>
      <c r="C3028" t="s">
        <v>512</v>
      </c>
      <c r="D3028" t="s">
        <v>513</v>
      </c>
      <c r="E3028" s="18">
        <v>4321.8</v>
      </c>
      <c r="F3028" s="2">
        <v>0.11</v>
      </c>
      <c r="G3028" s="13">
        <f t="shared" si="125"/>
        <v>475.4</v>
      </c>
    </row>
    <row r="3029" spans="1:7">
      <c r="A3029" s="9" t="s">
        <v>3441</v>
      </c>
      <c r="B3029" s="9" t="s">
        <v>3273</v>
      </c>
      <c r="C3029" t="s">
        <v>59</v>
      </c>
      <c r="D3029" t="s">
        <v>3274</v>
      </c>
      <c r="E3029" s="18">
        <v>66.900000000000006</v>
      </c>
      <c r="F3029" s="2">
        <v>15.36</v>
      </c>
      <c r="G3029" s="13">
        <f t="shared" si="125"/>
        <v>1027.58</v>
      </c>
    </row>
    <row r="3030" spans="1:7">
      <c r="A3030" s="9" t="s">
        <v>3442</v>
      </c>
      <c r="B3030" s="9" t="s">
        <v>528</v>
      </c>
      <c r="C3030" t="s">
        <v>20</v>
      </c>
      <c r="D3030" t="s">
        <v>529</v>
      </c>
      <c r="E3030" s="18">
        <v>60</v>
      </c>
      <c r="F3030" s="2">
        <v>22.67</v>
      </c>
      <c r="G3030" s="13">
        <f t="shared" si="125"/>
        <v>1360.2</v>
      </c>
    </row>
    <row r="3031" spans="1:7">
      <c r="A3031" s="9" t="s">
        <v>3443</v>
      </c>
      <c r="B3031" s="9" t="s">
        <v>674</v>
      </c>
      <c r="C3031" t="s">
        <v>59</v>
      </c>
      <c r="D3031" t="s">
        <v>675</v>
      </c>
      <c r="E3031" s="18">
        <v>23.6</v>
      </c>
      <c r="F3031" s="2">
        <v>125.59</v>
      </c>
      <c r="G3031" s="13">
        <f t="shared" si="125"/>
        <v>2963.92</v>
      </c>
    </row>
    <row r="3032" spans="1:7">
      <c r="A3032" s="9" t="s">
        <v>3444</v>
      </c>
      <c r="B3032" s="9" t="s">
        <v>580</v>
      </c>
      <c r="C3032" t="s">
        <v>24</v>
      </c>
      <c r="D3032" t="s">
        <v>523</v>
      </c>
      <c r="E3032" s="18">
        <v>27</v>
      </c>
      <c r="F3032" s="2">
        <v>38.82</v>
      </c>
      <c r="G3032" s="13">
        <f t="shared" si="125"/>
        <v>1048.1400000000001</v>
      </c>
    </row>
    <row r="3033" spans="1:7">
      <c r="A3033" s="9" t="s">
        <v>3445</v>
      </c>
      <c r="B3033" s="9" t="s">
        <v>3316</v>
      </c>
      <c r="C3033" t="s">
        <v>59</v>
      </c>
      <c r="D3033" t="s">
        <v>3317</v>
      </c>
      <c r="E3033" s="18">
        <v>18</v>
      </c>
      <c r="F3033" s="2">
        <v>1.87</v>
      </c>
      <c r="G3033" s="13">
        <f t="shared" si="125"/>
        <v>33.659999999999997</v>
      </c>
    </row>
    <row r="3034" spans="1:7">
      <c r="A3034" s="9" t="s">
        <v>3446</v>
      </c>
      <c r="B3034" s="9" t="s">
        <v>2837</v>
      </c>
      <c r="C3034" t="s">
        <v>24</v>
      </c>
      <c r="D3034" t="s">
        <v>2838</v>
      </c>
      <c r="E3034" s="18">
        <v>100</v>
      </c>
      <c r="F3034" s="2">
        <v>2.0499999999999998</v>
      </c>
      <c r="G3034" s="13">
        <f t="shared" si="125"/>
        <v>205</v>
      </c>
    </row>
    <row r="3035" spans="1:7">
      <c r="A3035" s="9" t="s">
        <v>3447</v>
      </c>
      <c r="B3035" s="9" t="s">
        <v>3320</v>
      </c>
      <c r="C3035" t="s">
        <v>519</v>
      </c>
      <c r="D3035" t="s">
        <v>3321</v>
      </c>
      <c r="E3035" s="18">
        <v>3453</v>
      </c>
      <c r="F3035" s="2">
        <v>0.95</v>
      </c>
      <c r="G3035" s="13">
        <f t="shared" si="125"/>
        <v>3280.35</v>
      </c>
    </row>
    <row r="3036" spans="1:7">
      <c r="A3036" s="9" t="s">
        <v>3448</v>
      </c>
      <c r="B3036" s="9" t="s">
        <v>515</v>
      </c>
      <c r="C3036" t="s">
        <v>59</v>
      </c>
      <c r="D3036" t="s">
        <v>516</v>
      </c>
      <c r="E3036" s="18">
        <v>30</v>
      </c>
      <c r="F3036" s="2">
        <v>90.65</v>
      </c>
      <c r="G3036" s="13">
        <f t="shared" si="125"/>
        <v>2719.5</v>
      </c>
    </row>
    <row r="3037" spans="1:7">
      <c r="A3037" s="9" t="s">
        <v>3449</v>
      </c>
      <c r="B3037" s="9" t="s">
        <v>611</v>
      </c>
      <c r="C3037" t="s">
        <v>59</v>
      </c>
      <c r="D3037" t="s">
        <v>612</v>
      </c>
      <c r="E3037" s="18">
        <v>25.3</v>
      </c>
      <c r="F3037" s="2">
        <v>58.6</v>
      </c>
      <c r="G3037" s="13">
        <f t="shared" si="125"/>
        <v>1482.58</v>
      </c>
    </row>
    <row r="3038" spans="1:7">
      <c r="A3038" s="9" t="s">
        <v>3450</v>
      </c>
      <c r="B3038" s="9" t="s">
        <v>3363</v>
      </c>
      <c r="C3038" t="s">
        <v>20</v>
      </c>
      <c r="D3038" t="s">
        <v>3364</v>
      </c>
      <c r="E3038" s="18">
        <v>30</v>
      </c>
      <c r="F3038" s="2">
        <v>76.540000000000006</v>
      </c>
      <c r="G3038" s="13">
        <f t="shared" si="125"/>
        <v>2296.1999999999998</v>
      </c>
    </row>
    <row r="3039" spans="1:7">
      <c r="A3039" s="9" t="s">
        <v>3451</v>
      </c>
      <c r="B3039" s="9" t="s">
        <v>3324</v>
      </c>
      <c r="C3039" t="s">
        <v>470</v>
      </c>
      <c r="D3039" t="s">
        <v>3325</v>
      </c>
      <c r="E3039" s="18">
        <v>2</v>
      </c>
      <c r="F3039" s="2">
        <v>146.57</v>
      </c>
      <c r="G3039" s="13">
        <f t="shared" si="125"/>
        <v>293.14</v>
      </c>
    </row>
    <row r="3040" spans="1:7">
      <c r="A3040" s="9" t="s">
        <v>3452</v>
      </c>
      <c r="B3040" s="9" t="s">
        <v>71</v>
      </c>
      <c r="C3040" t="s">
        <v>59</v>
      </c>
      <c r="D3040" t="s">
        <v>72</v>
      </c>
      <c r="E3040" s="18">
        <v>44.46</v>
      </c>
      <c r="F3040" s="2">
        <v>2.7</v>
      </c>
      <c r="G3040" s="13">
        <f t="shared" si="125"/>
        <v>120.04</v>
      </c>
    </row>
    <row r="3041" spans="1:7">
      <c r="A3041" s="9" t="s">
        <v>3453</v>
      </c>
      <c r="B3041" s="9" t="s">
        <v>3278</v>
      </c>
      <c r="C3041" t="s">
        <v>24</v>
      </c>
      <c r="D3041" t="s">
        <v>3279</v>
      </c>
      <c r="E3041" s="18">
        <v>148.19999999999999</v>
      </c>
      <c r="F3041" s="2">
        <v>0.8</v>
      </c>
      <c r="G3041" s="13">
        <f t="shared" si="125"/>
        <v>118.56</v>
      </c>
    </row>
    <row r="3042" spans="1:7">
      <c r="A3042" s="9" t="s">
        <v>3454</v>
      </c>
      <c r="B3042" s="9" t="s">
        <v>77</v>
      </c>
      <c r="C3042" t="s">
        <v>24</v>
      </c>
      <c r="D3042" t="s">
        <v>78</v>
      </c>
      <c r="E3042" s="18">
        <v>148.19999999999999</v>
      </c>
      <c r="F3042" s="2">
        <v>0.14000000000000001</v>
      </c>
      <c r="G3042" s="13">
        <f t="shared" si="125"/>
        <v>20.75</v>
      </c>
    </row>
    <row r="3043" spans="1:7">
      <c r="A3043" s="9" t="s">
        <v>3455</v>
      </c>
      <c r="B3043" s="9" t="s">
        <v>48</v>
      </c>
      <c r="C3043" t="s">
        <v>20</v>
      </c>
      <c r="D3043" t="s">
        <v>49</v>
      </c>
      <c r="E3043" s="18">
        <v>36.35</v>
      </c>
      <c r="F3043" s="2">
        <v>49.4</v>
      </c>
      <c r="G3043" s="13">
        <f t="shared" si="125"/>
        <v>1795.69</v>
      </c>
    </row>
    <row r="3044" spans="1:7">
      <c r="A3044" s="9" t="s">
        <v>3456</v>
      </c>
      <c r="B3044" s="9" t="s">
        <v>3378</v>
      </c>
      <c r="C3044" t="s">
        <v>470</v>
      </c>
      <c r="D3044" t="s">
        <v>3379</v>
      </c>
      <c r="E3044" s="18">
        <v>2</v>
      </c>
      <c r="F3044" s="2">
        <v>342.18</v>
      </c>
      <c r="G3044" s="13">
        <f t="shared" si="125"/>
        <v>684.36</v>
      </c>
    </row>
    <row r="3046" spans="1:7" s="7" customFormat="1" ht="13.15">
      <c r="A3046" s="14" t="s">
        <v>3457</v>
      </c>
      <c r="B3046" s="14" t="s">
        <v>3458</v>
      </c>
      <c r="D3046" s="7" t="s">
        <v>3459</v>
      </c>
      <c r="E3046" s="17"/>
      <c r="F3046" s="8"/>
      <c r="G3046" s="12">
        <f>SUM(G3048:G3058)</f>
        <v>6193.97</v>
      </c>
    </row>
    <row r="3048" spans="1:7">
      <c r="A3048" s="9" t="s">
        <v>3460</v>
      </c>
      <c r="B3048" s="9" t="s">
        <v>502</v>
      </c>
      <c r="C3048" t="s">
        <v>59</v>
      </c>
      <c r="D3048" t="s">
        <v>503</v>
      </c>
      <c r="E3048" s="18">
        <v>98</v>
      </c>
      <c r="F3048" s="2">
        <v>3.16</v>
      </c>
      <c r="G3048" s="13">
        <f t="shared" ref="G3048:G3058" si="126">E3048*F3048</f>
        <v>309.68</v>
      </c>
    </row>
    <row r="3049" spans="1:7">
      <c r="A3049" s="9" t="s">
        <v>3461</v>
      </c>
      <c r="B3049" s="9" t="s">
        <v>3270</v>
      </c>
      <c r="C3049" t="s">
        <v>59</v>
      </c>
      <c r="D3049" t="s">
        <v>650</v>
      </c>
      <c r="E3049" s="18">
        <v>7.5</v>
      </c>
      <c r="F3049" s="2">
        <v>3.59</v>
      </c>
      <c r="G3049" s="13">
        <f t="shared" si="126"/>
        <v>26.93</v>
      </c>
    </row>
    <row r="3050" spans="1:7">
      <c r="A3050" s="9" t="s">
        <v>3462</v>
      </c>
      <c r="B3050" s="9" t="s">
        <v>511</v>
      </c>
      <c r="C3050" t="s">
        <v>512</v>
      </c>
      <c r="D3050" t="s">
        <v>513</v>
      </c>
      <c r="E3050" s="18">
        <v>367.5</v>
      </c>
      <c r="F3050" s="2">
        <v>0.11</v>
      </c>
      <c r="G3050" s="13">
        <f t="shared" si="126"/>
        <v>40.43</v>
      </c>
    </row>
    <row r="3051" spans="1:7">
      <c r="A3051" s="9" t="s">
        <v>3463</v>
      </c>
      <c r="B3051" s="9" t="s">
        <v>3273</v>
      </c>
      <c r="C3051" t="s">
        <v>59</v>
      </c>
      <c r="D3051" t="s">
        <v>3274</v>
      </c>
      <c r="E3051" s="18">
        <v>82.4</v>
      </c>
      <c r="F3051" s="2">
        <v>15.36</v>
      </c>
      <c r="G3051" s="13">
        <f t="shared" si="126"/>
        <v>1265.6600000000001</v>
      </c>
    </row>
    <row r="3052" spans="1:7">
      <c r="A3052" s="9" t="s">
        <v>3464</v>
      </c>
      <c r="B3052" s="9" t="s">
        <v>528</v>
      </c>
      <c r="C3052" t="s">
        <v>20</v>
      </c>
      <c r="D3052" t="s">
        <v>529</v>
      </c>
      <c r="E3052" s="18">
        <v>85</v>
      </c>
      <c r="F3052" s="2">
        <v>22.67</v>
      </c>
      <c r="G3052" s="13">
        <f t="shared" si="126"/>
        <v>1926.95</v>
      </c>
    </row>
    <row r="3053" spans="1:7">
      <c r="A3053" s="9" t="s">
        <v>3465</v>
      </c>
      <c r="B3053" s="9" t="s">
        <v>3312</v>
      </c>
      <c r="C3053" t="s">
        <v>20</v>
      </c>
      <c r="D3053" t="s">
        <v>665</v>
      </c>
      <c r="E3053" s="18">
        <v>8.8000000000000007</v>
      </c>
      <c r="F3053" s="2">
        <v>182.59</v>
      </c>
      <c r="G3053" s="13">
        <f t="shared" si="126"/>
        <v>1606.79</v>
      </c>
    </row>
    <row r="3054" spans="1:7">
      <c r="A3054" s="9" t="s">
        <v>3466</v>
      </c>
      <c r="B3054" s="9" t="s">
        <v>605</v>
      </c>
      <c r="C3054" t="s">
        <v>470</v>
      </c>
      <c r="D3054" t="s">
        <v>606</v>
      </c>
      <c r="E3054" s="18">
        <v>1</v>
      </c>
      <c r="F3054" s="2">
        <v>458.87</v>
      </c>
      <c r="G3054" s="13">
        <f t="shared" si="126"/>
        <v>458.87</v>
      </c>
    </row>
    <row r="3055" spans="1:7">
      <c r="A3055" s="9" t="s">
        <v>3467</v>
      </c>
      <c r="B3055" s="9" t="s">
        <v>3468</v>
      </c>
      <c r="C3055" t="s">
        <v>470</v>
      </c>
      <c r="D3055" t="s">
        <v>668</v>
      </c>
      <c r="E3055" s="18">
        <v>1</v>
      </c>
      <c r="F3055" s="2">
        <v>374.03</v>
      </c>
      <c r="G3055" s="13">
        <f t="shared" si="126"/>
        <v>374.03</v>
      </c>
    </row>
    <row r="3056" spans="1:7">
      <c r="A3056" s="9" t="s">
        <v>3469</v>
      </c>
      <c r="B3056" s="9" t="s">
        <v>71</v>
      </c>
      <c r="C3056" t="s">
        <v>59</v>
      </c>
      <c r="D3056" t="s">
        <v>72</v>
      </c>
      <c r="E3056" s="18">
        <v>31.65</v>
      </c>
      <c r="F3056" s="2">
        <v>2.7</v>
      </c>
      <c r="G3056" s="13">
        <f t="shared" si="126"/>
        <v>85.46</v>
      </c>
    </row>
    <row r="3057" spans="1:7">
      <c r="A3057" s="9" t="s">
        <v>3470</v>
      </c>
      <c r="B3057" s="9" t="s">
        <v>3278</v>
      </c>
      <c r="C3057" t="s">
        <v>24</v>
      </c>
      <c r="D3057" t="s">
        <v>3279</v>
      </c>
      <c r="E3057" s="18">
        <v>105.5</v>
      </c>
      <c r="F3057" s="2">
        <v>0.8</v>
      </c>
      <c r="G3057" s="13">
        <f t="shared" si="126"/>
        <v>84.4</v>
      </c>
    </row>
    <row r="3058" spans="1:7">
      <c r="A3058" s="9" t="s">
        <v>3471</v>
      </c>
      <c r="B3058" s="9" t="s">
        <v>77</v>
      </c>
      <c r="C3058" t="s">
        <v>24</v>
      </c>
      <c r="D3058" t="s">
        <v>78</v>
      </c>
      <c r="E3058" s="18">
        <v>105.5</v>
      </c>
      <c r="F3058" s="2">
        <v>0.14000000000000001</v>
      </c>
      <c r="G3058" s="13">
        <f t="shared" si="126"/>
        <v>14.77</v>
      </c>
    </row>
    <row r="3060" spans="1:7" s="7" customFormat="1" ht="13.15">
      <c r="A3060" s="14" t="s">
        <v>3472</v>
      </c>
      <c r="B3060" s="14" t="s">
        <v>3473</v>
      </c>
      <c r="D3060" s="7" t="s">
        <v>3474</v>
      </c>
      <c r="E3060" s="17"/>
      <c r="F3060" s="8"/>
      <c r="G3060" s="12">
        <f>SUM(G3062:G3079)</f>
        <v>15363.85</v>
      </c>
    </row>
    <row r="3062" spans="1:7">
      <c r="A3062" s="9" t="s">
        <v>3475</v>
      </c>
      <c r="B3062" s="9" t="s">
        <v>3264</v>
      </c>
      <c r="C3062" t="s">
        <v>20</v>
      </c>
      <c r="D3062" t="s">
        <v>21</v>
      </c>
      <c r="E3062" s="18">
        <v>120</v>
      </c>
      <c r="F3062" s="2">
        <v>2.63</v>
      </c>
      <c r="G3062" s="13">
        <f t="shared" ref="G3062:G3079" si="127">E3062*F3062</f>
        <v>315.60000000000002</v>
      </c>
    </row>
    <row r="3063" spans="1:7">
      <c r="A3063" s="9" t="s">
        <v>3476</v>
      </c>
      <c r="B3063" s="9" t="s">
        <v>983</v>
      </c>
      <c r="C3063" t="s">
        <v>20</v>
      </c>
      <c r="D3063" t="s">
        <v>21</v>
      </c>
      <c r="E3063" s="18">
        <v>20</v>
      </c>
      <c r="F3063" s="2">
        <v>5.33</v>
      </c>
      <c r="G3063" s="13">
        <f t="shared" si="127"/>
        <v>106.6</v>
      </c>
    </row>
    <row r="3064" spans="1:7">
      <c r="A3064" s="9" t="s">
        <v>3477</v>
      </c>
      <c r="B3064" s="9" t="s">
        <v>502</v>
      </c>
      <c r="C3064" t="s">
        <v>59</v>
      </c>
      <c r="D3064" t="s">
        <v>503</v>
      </c>
      <c r="E3064" s="18">
        <v>198.96</v>
      </c>
      <c r="F3064" s="2">
        <v>3.16</v>
      </c>
      <c r="G3064" s="13">
        <f t="shared" si="127"/>
        <v>628.71</v>
      </c>
    </row>
    <row r="3065" spans="1:7">
      <c r="A3065" s="9" t="s">
        <v>3478</v>
      </c>
      <c r="B3065" s="9" t="s">
        <v>3479</v>
      </c>
      <c r="C3065" t="s">
        <v>59</v>
      </c>
      <c r="D3065" t="s">
        <v>503</v>
      </c>
      <c r="E3065" s="18">
        <v>31.94</v>
      </c>
      <c r="F3065" s="2">
        <v>5.0599999999999996</v>
      </c>
      <c r="G3065" s="13">
        <f t="shared" si="127"/>
        <v>161.62</v>
      </c>
    </row>
    <row r="3066" spans="1:7">
      <c r="A3066" s="9" t="s">
        <v>3480</v>
      </c>
      <c r="B3066" s="9" t="s">
        <v>3270</v>
      </c>
      <c r="C3066" t="s">
        <v>59</v>
      </c>
      <c r="D3066" t="s">
        <v>650</v>
      </c>
      <c r="E3066" s="18">
        <v>14.3</v>
      </c>
      <c r="F3066" s="2">
        <v>3.59</v>
      </c>
      <c r="G3066" s="13">
        <f t="shared" si="127"/>
        <v>51.34</v>
      </c>
    </row>
    <row r="3067" spans="1:7">
      <c r="A3067" s="9" t="s">
        <v>3481</v>
      </c>
      <c r="B3067" s="9" t="s">
        <v>511</v>
      </c>
      <c r="C3067" t="s">
        <v>512</v>
      </c>
      <c r="D3067" t="s">
        <v>513</v>
      </c>
      <c r="E3067" s="18">
        <v>657.8</v>
      </c>
      <c r="F3067" s="2">
        <v>0.11</v>
      </c>
      <c r="G3067" s="13">
        <f t="shared" si="127"/>
        <v>72.36</v>
      </c>
    </row>
    <row r="3068" spans="1:7">
      <c r="A3068" s="9" t="s">
        <v>3482</v>
      </c>
      <c r="B3068" s="9" t="s">
        <v>3273</v>
      </c>
      <c r="C3068" t="s">
        <v>59</v>
      </c>
      <c r="D3068" t="s">
        <v>3274</v>
      </c>
      <c r="E3068" s="18">
        <v>106.45</v>
      </c>
      <c r="F3068" s="2">
        <v>15.36</v>
      </c>
      <c r="G3068" s="13">
        <f t="shared" si="127"/>
        <v>1635.07</v>
      </c>
    </row>
    <row r="3069" spans="1:7">
      <c r="A3069" s="9" t="s">
        <v>3483</v>
      </c>
      <c r="B3069" s="9" t="s">
        <v>3484</v>
      </c>
      <c r="C3069" t="s">
        <v>59</v>
      </c>
      <c r="D3069" t="s">
        <v>3274</v>
      </c>
      <c r="E3069" s="18">
        <v>39.15</v>
      </c>
      <c r="F3069" s="2">
        <v>17.100000000000001</v>
      </c>
      <c r="G3069" s="13">
        <f t="shared" si="127"/>
        <v>669.47</v>
      </c>
    </row>
    <row r="3070" spans="1:7">
      <c r="A3070" s="9" t="s">
        <v>3485</v>
      </c>
      <c r="B3070" s="9" t="s">
        <v>674</v>
      </c>
      <c r="C3070" t="s">
        <v>59</v>
      </c>
      <c r="D3070" t="s">
        <v>675</v>
      </c>
      <c r="E3070" s="18">
        <v>18</v>
      </c>
      <c r="F3070" s="2">
        <v>125.59</v>
      </c>
      <c r="G3070" s="13">
        <f t="shared" si="127"/>
        <v>2260.62</v>
      </c>
    </row>
    <row r="3071" spans="1:7">
      <c r="A3071" s="9" t="s">
        <v>3486</v>
      </c>
      <c r="B3071" s="9" t="s">
        <v>3316</v>
      </c>
      <c r="C3071" t="s">
        <v>59</v>
      </c>
      <c r="D3071" t="s">
        <v>3317</v>
      </c>
      <c r="E3071" s="18">
        <v>9</v>
      </c>
      <c r="F3071" s="2">
        <v>1.87</v>
      </c>
      <c r="G3071" s="13">
        <f t="shared" si="127"/>
        <v>16.829999999999998</v>
      </c>
    </row>
    <row r="3072" spans="1:7">
      <c r="A3072" s="9" t="s">
        <v>3487</v>
      </c>
      <c r="B3072" s="9" t="s">
        <v>2837</v>
      </c>
      <c r="C3072" t="s">
        <v>24</v>
      </c>
      <c r="D3072" t="s">
        <v>2838</v>
      </c>
      <c r="E3072" s="18">
        <v>33</v>
      </c>
      <c r="F3072" s="2">
        <v>2.0499999999999998</v>
      </c>
      <c r="G3072" s="13">
        <f t="shared" si="127"/>
        <v>67.650000000000006</v>
      </c>
    </row>
    <row r="3073" spans="1:7">
      <c r="A3073" s="9" t="s">
        <v>3488</v>
      </c>
      <c r="B3073" s="9" t="s">
        <v>580</v>
      </c>
      <c r="C3073" t="s">
        <v>24</v>
      </c>
      <c r="D3073" t="s">
        <v>523</v>
      </c>
      <c r="E3073" s="18">
        <v>6</v>
      </c>
      <c r="F3073" s="2">
        <v>38.82</v>
      </c>
      <c r="G3073" s="13">
        <f t="shared" si="127"/>
        <v>232.92</v>
      </c>
    </row>
    <row r="3074" spans="1:7">
      <c r="A3074" s="9" t="s">
        <v>3489</v>
      </c>
      <c r="B3074" s="9" t="s">
        <v>3320</v>
      </c>
      <c r="C3074" t="s">
        <v>519</v>
      </c>
      <c r="D3074" t="s">
        <v>3321</v>
      </c>
      <c r="E3074" s="18">
        <v>1035.9000000000001</v>
      </c>
      <c r="F3074" s="2">
        <v>0.95</v>
      </c>
      <c r="G3074" s="13">
        <f t="shared" si="127"/>
        <v>984.11</v>
      </c>
    </row>
    <row r="3075" spans="1:7">
      <c r="A3075" s="9" t="s">
        <v>3490</v>
      </c>
      <c r="B3075" s="9" t="s">
        <v>515</v>
      </c>
      <c r="C3075" t="s">
        <v>59</v>
      </c>
      <c r="D3075" t="s">
        <v>516</v>
      </c>
      <c r="E3075" s="18">
        <v>9</v>
      </c>
      <c r="F3075" s="2">
        <v>90.65</v>
      </c>
      <c r="G3075" s="13">
        <f t="shared" si="127"/>
        <v>815.85</v>
      </c>
    </row>
    <row r="3076" spans="1:7">
      <c r="A3076" s="9" t="s">
        <v>3491</v>
      </c>
      <c r="B3076" s="9" t="s">
        <v>71</v>
      </c>
      <c r="C3076" t="s">
        <v>59</v>
      </c>
      <c r="D3076" t="s">
        <v>72</v>
      </c>
      <c r="E3076" s="18">
        <v>73.56</v>
      </c>
      <c r="F3076" s="2">
        <v>2.7</v>
      </c>
      <c r="G3076" s="13">
        <f t="shared" si="127"/>
        <v>198.61</v>
      </c>
    </row>
    <row r="3077" spans="1:7">
      <c r="A3077" s="9" t="s">
        <v>3492</v>
      </c>
      <c r="B3077" s="9" t="s">
        <v>3278</v>
      </c>
      <c r="C3077" t="s">
        <v>24</v>
      </c>
      <c r="D3077" t="s">
        <v>3279</v>
      </c>
      <c r="E3077" s="18">
        <v>245.2</v>
      </c>
      <c r="F3077" s="2">
        <v>0.8</v>
      </c>
      <c r="G3077" s="13">
        <f t="shared" si="127"/>
        <v>196.16</v>
      </c>
    </row>
    <row r="3078" spans="1:7">
      <c r="A3078" s="9" t="s">
        <v>3493</v>
      </c>
      <c r="B3078" s="9" t="s">
        <v>77</v>
      </c>
      <c r="C3078" t="s">
        <v>24</v>
      </c>
      <c r="D3078" t="s">
        <v>78</v>
      </c>
      <c r="E3078" s="18">
        <v>245.2</v>
      </c>
      <c r="F3078" s="2">
        <v>0.14000000000000001</v>
      </c>
      <c r="G3078" s="13">
        <f t="shared" si="127"/>
        <v>34.33</v>
      </c>
    </row>
    <row r="3079" spans="1:7">
      <c r="A3079" s="9" t="s">
        <v>3494</v>
      </c>
      <c r="B3079" s="9" t="s">
        <v>48</v>
      </c>
      <c r="C3079" t="s">
        <v>20</v>
      </c>
      <c r="D3079" t="s">
        <v>49</v>
      </c>
      <c r="E3079" s="18">
        <v>140</v>
      </c>
      <c r="F3079" s="2">
        <v>49.4</v>
      </c>
      <c r="G3079" s="13">
        <f t="shared" si="127"/>
        <v>6916</v>
      </c>
    </row>
    <row r="3081" spans="1:7" s="7" customFormat="1" ht="13.15">
      <c r="A3081" s="14" t="s">
        <v>3495</v>
      </c>
      <c r="B3081" s="14" t="s">
        <v>3496</v>
      </c>
      <c r="D3081" s="7" t="s">
        <v>3497</v>
      </c>
      <c r="E3081" s="17"/>
      <c r="F3081" s="8"/>
      <c r="G3081" s="12">
        <f>SUM(G3083:G3089)</f>
        <v>36394.300000000003</v>
      </c>
    </row>
    <row r="3083" spans="1:7">
      <c r="A3083" s="9" t="s">
        <v>3498</v>
      </c>
      <c r="B3083" s="9" t="s">
        <v>502</v>
      </c>
      <c r="C3083" t="s">
        <v>59</v>
      </c>
      <c r="D3083" t="s">
        <v>503</v>
      </c>
      <c r="E3083" s="18">
        <v>65.599999999999994</v>
      </c>
      <c r="F3083" s="2">
        <v>3.16</v>
      </c>
      <c r="G3083" s="13">
        <f t="shared" ref="G3083:G3089" si="128">E3083*F3083</f>
        <v>207.3</v>
      </c>
    </row>
    <row r="3084" spans="1:7">
      <c r="A3084" s="9" t="s">
        <v>3499</v>
      </c>
      <c r="B3084" s="9" t="s">
        <v>3270</v>
      </c>
      <c r="C3084" t="s">
        <v>59</v>
      </c>
      <c r="D3084" t="s">
        <v>650</v>
      </c>
      <c r="E3084" s="18">
        <v>102.3</v>
      </c>
      <c r="F3084" s="2">
        <v>3.59</v>
      </c>
      <c r="G3084" s="13">
        <f t="shared" si="128"/>
        <v>367.26</v>
      </c>
    </row>
    <row r="3085" spans="1:7">
      <c r="A3085" s="9" t="s">
        <v>3500</v>
      </c>
      <c r="B3085" s="9" t="s">
        <v>511</v>
      </c>
      <c r="C3085" t="s">
        <v>512</v>
      </c>
      <c r="D3085" t="s">
        <v>513</v>
      </c>
      <c r="E3085" s="18">
        <v>4398.8999999999996</v>
      </c>
      <c r="F3085" s="2">
        <v>0.11</v>
      </c>
      <c r="G3085" s="13">
        <f t="shared" si="128"/>
        <v>483.88</v>
      </c>
    </row>
    <row r="3086" spans="1:7">
      <c r="A3086" s="9" t="s">
        <v>3501</v>
      </c>
      <c r="B3086" s="9" t="s">
        <v>48</v>
      </c>
      <c r="C3086" t="s">
        <v>20</v>
      </c>
      <c r="D3086" t="s">
        <v>49</v>
      </c>
      <c r="E3086" s="18">
        <v>5</v>
      </c>
      <c r="F3086" s="2">
        <v>49.4</v>
      </c>
      <c r="G3086" s="13">
        <f t="shared" si="128"/>
        <v>247</v>
      </c>
    </row>
    <row r="3087" spans="1:7">
      <c r="A3087" s="9" t="s">
        <v>3502</v>
      </c>
      <c r="B3087" s="9" t="s">
        <v>3264</v>
      </c>
      <c r="C3087" t="s">
        <v>20</v>
      </c>
      <c r="D3087" t="s">
        <v>21</v>
      </c>
      <c r="E3087" s="18">
        <v>8</v>
      </c>
      <c r="F3087" s="2">
        <v>2.63</v>
      </c>
      <c r="G3087" s="13">
        <f t="shared" si="128"/>
        <v>21.04</v>
      </c>
    </row>
    <row r="3088" spans="1:7">
      <c r="A3088" s="9" t="s">
        <v>3503</v>
      </c>
      <c r="B3088" s="9" t="s">
        <v>3378</v>
      </c>
      <c r="C3088" t="s">
        <v>470</v>
      </c>
      <c r="D3088" t="s">
        <v>3379</v>
      </c>
      <c r="E3088" s="18">
        <v>1</v>
      </c>
      <c r="F3088" s="2">
        <v>342.18</v>
      </c>
      <c r="G3088" s="13">
        <f t="shared" si="128"/>
        <v>342.18</v>
      </c>
    </row>
    <row r="3089" spans="1:7">
      <c r="A3089" s="9" t="s">
        <v>3504</v>
      </c>
      <c r="B3089" s="9" t="s">
        <v>674</v>
      </c>
      <c r="C3089" t="s">
        <v>59</v>
      </c>
      <c r="D3089" t="s">
        <v>675</v>
      </c>
      <c r="E3089" s="18">
        <v>276.5</v>
      </c>
      <c r="F3089" s="2">
        <v>125.59</v>
      </c>
      <c r="G3089" s="13">
        <f t="shared" si="128"/>
        <v>34725.64</v>
      </c>
    </row>
    <row r="3091" spans="1:7" s="7" customFormat="1" ht="13.15">
      <c r="A3091" s="14" t="s">
        <v>3505</v>
      </c>
      <c r="B3091" s="14" t="s">
        <v>3506</v>
      </c>
      <c r="D3091" s="7" t="s">
        <v>3507</v>
      </c>
      <c r="E3091" s="17"/>
      <c r="F3091" s="8"/>
      <c r="G3091" s="12">
        <f>SUM(G3093:G3109)</f>
        <v>14557.32</v>
      </c>
    </row>
    <row r="3093" spans="1:7">
      <c r="A3093" s="9" t="s">
        <v>3508</v>
      </c>
      <c r="B3093" s="9" t="s">
        <v>3264</v>
      </c>
      <c r="C3093" t="s">
        <v>20</v>
      </c>
      <c r="D3093" t="s">
        <v>21</v>
      </c>
      <c r="E3093" s="18">
        <v>56</v>
      </c>
      <c r="F3093" s="2">
        <v>2.63</v>
      </c>
      <c r="G3093" s="13">
        <f t="shared" ref="G3093:G3109" si="129">E3093*F3093</f>
        <v>147.28</v>
      </c>
    </row>
    <row r="3094" spans="1:7">
      <c r="A3094" s="9" t="s">
        <v>3509</v>
      </c>
      <c r="B3094" s="9" t="s">
        <v>3216</v>
      </c>
      <c r="C3094" t="s">
        <v>24</v>
      </c>
      <c r="D3094" t="s">
        <v>627</v>
      </c>
      <c r="E3094" s="18">
        <v>75</v>
      </c>
      <c r="F3094" s="2">
        <v>0.82</v>
      </c>
      <c r="G3094" s="13">
        <f t="shared" si="129"/>
        <v>61.5</v>
      </c>
    </row>
    <row r="3095" spans="1:7">
      <c r="A3095" s="9" t="s">
        <v>3510</v>
      </c>
      <c r="B3095" s="9" t="s">
        <v>3511</v>
      </c>
      <c r="C3095" t="s">
        <v>24</v>
      </c>
      <c r="D3095" t="s">
        <v>627</v>
      </c>
      <c r="E3095" s="18">
        <v>100</v>
      </c>
      <c r="F3095" s="2">
        <v>0.82</v>
      </c>
      <c r="G3095" s="13">
        <f t="shared" si="129"/>
        <v>82</v>
      </c>
    </row>
    <row r="3096" spans="1:7">
      <c r="A3096" s="9" t="s">
        <v>3512</v>
      </c>
      <c r="B3096" s="9" t="s">
        <v>502</v>
      </c>
      <c r="C3096" t="s">
        <v>59</v>
      </c>
      <c r="D3096" t="s">
        <v>503</v>
      </c>
      <c r="E3096" s="18">
        <v>41.2</v>
      </c>
      <c r="F3096" s="2">
        <v>3.16</v>
      </c>
      <c r="G3096" s="13">
        <f t="shared" si="129"/>
        <v>130.19</v>
      </c>
    </row>
    <row r="3097" spans="1:7">
      <c r="A3097" s="9" t="s">
        <v>3513</v>
      </c>
      <c r="B3097" s="9" t="s">
        <v>3479</v>
      </c>
      <c r="C3097" t="s">
        <v>59</v>
      </c>
      <c r="D3097" t="s">
        <v>503</v>
      </c>
      <c r="E3097" s="18">
        <v>90.7</v>
      </c>
      <c r="F3097" s="2">
        <v>5.0599999999999996</v>
      </c>
      <c r="G3097" s="13">
        <f t="shared" si="129"/>
        <v>458.94</v>
      </c>
    </row>
    <row r="3098" spans="1:7">
      <c r="A3098" s="9" t="s">
        <v>3514</v>
      </c>
      <c r="B3098" s="9" t="s">
        <v>3270</v>
      </c>
      <c r="C3098" t="s">
        <v>59</v>
      </c>
      <c r="D3098" t="s">
        <v>650</v>
      </c>
      <c r="E3098" s="18">
        <v>32.299999999999997</v>
      </c>
      <c r="F3098" s="2">
        <v>3.59</v>
      </c>
      <c r="G3098" s="13">
        <f t="shared" si="129"/>
        <v>115.96</v>
      </c>
    </row>
    <row r="3099" spans="1:7">
      <c r="A3099" s="9" t="s">
        <v>3515</v>
      </c>
      <c r="B3099" s="9" t="s">
        <v>3516</v>
      </c>
      <c r="C3099" t="s">
        <v>59</v>
      </c>
      <c r="D3099" t="s">
        <v>650</v>
      </c>
      <c r="E3099" s="18">
        <v>10.5</v>
      </c>
      <c r="F3099" s="2">
        <v>4.21</v>
      </c>
      <c r="G3099" s="13">
        <f t="shared" si="129"/>
        <v>44.21</v>
      </c>
    </row>
    <row r="3100" spans="1:7">
      <c r="A3100" s="9" t="s">
        <v>3517</v>
      </c>
      <c r="B3100" s="9" t="s">
        <v>511</v>
      </c>
      <c r="C3100" t="s">
        <v>512</v>
      </c>
      <c r="D3100" t="s">
        <v>513</v>
      </c>
      <c r="E3100" s="18">
        <v>1754.8</v>
      </c>
      <c r="F3100" s="2">
        <v>0.11</v>
      </c>
      <c r="G3100" s="13">
        <f t="shared" si="129"/>
        <v>193.03</v>
      </c>
    </row>
    <row r="3101" spans="1:7">
      <c r="A3101" s="9" t="s">
        <v>3518</v>
      </c>
      <c r="B3101" s="9" t="s">
        <v>674</v>
      </c>
      <c r="C3101" t="s">
        <v>59</v>
      </c>
      <c r="D3101" t="s">
        <v>675</v>
      </c>
      <c r="E3101" s="18">
        <v>50.07</v>
      </c>
      <c r="F3101" s="2">
        <v>125.59</v>
      </c>
      <c r="G3101" s="13">
        <f t="shared" si="129"/>
        <v>6288.29</v>
      </c>
    </row>
    <row r="3102" spans="1:7">
      <c r="A3102" s="9" t="s">
        <v>3519</v>
      </c>
      <c r="B3102" s="9" t="s">
        <v>3520</v>
      </c>
      <c r="C3102" t="s">
        <v>59</v>
      </c>
      <c r="D3102" t="s">
        <v>675</v>
      </c>
      <c r="E3102" s="18">
        <v>9.93</v>
      </c>
      <c r="F3102" s="2">
        <v>151.38</v>
      </c>
      <c r="G3102" s="13">
        <f t="shared" si="129"/>
        <v>1503.2</v>
      </c>
    </row>
    <row r="3103" spans="1:7">
      <c r="A3103" s="9" t="s">
        <v>3521</v>
      </c>
      <c r="B3103" s="9" t="s">
        <v>528</v>
      </c>
      <c r="C3103" t="s">
        <v>20</v>
      </c>
      <c r="D3103" t="s">
        <v>529</v>
      </c>
      <c r="E3103" s="18">
        <v>75.64</v>
      </c>
      <c r="F3103" s="2">
        <v>22.67</v>
      </c>
      <c r="G3103" s="13">
        <f t="shared" si="129"/>
        <v>1714.76</v>
      </c>
    </row>
    <row r="3104" spans="1:7">
      <c r="A3104" s="9" t="s">
        <v>3522</v>
      </c>
      <c r="B3104" s="9" t="s">
        <v>3523</v>
      </c>
      <c r="C3104" t="s">
        <v>20</v>
      </c>
      <c r="D3104" t="s">
        <v>529</v>
      </c>
      <c r="E3104" s="18">
        <v>15</v>
      </c>
      <c r="F3104" s="2">
        <v>36.79</v>
      </c>
      <c r="G3104" s="13">
        <f t="shared" si="129"/>
        <v>551.85</v>
      </c>
    </row>
    <row r="3105" spans="1:7">
      <c r="A3105" s="9" t="s">
        <v>3524</v>
      </c>
      <c r="B3105" s="9" t="s">
        <v>71</v>
      </c>
      <c r="C3105" t="s">
        <v>59</v>
      </c>
      <c r="D3105" t="s">
        <v>72</v>
      </c>
      <c r="E3105" s="18">
        <v>52.41</v>
      </c>
      <c r="F3105" s="2">
        <v>2.7</v>
      </c>
      <c r="G3105" s="13">
        <f t="shared" si="129"/>
        <v>141.51</v>
      </c>
    </row>
    <row r="3106" spans="1:7">
      <c r="A3106" s="9" t="s">
        <v>3525</v>
      </c>
      <c r="B3106" s="9" t="s">
        <v>3278</v>
      </c>
      <c r="C3106" t="s">
        <v>24</v>
      </c>
      <c r="D3106" t="s">
        <v>3279</v>
      </c>
      <c r="E3106" s="18">
        <v>174.7</v>
      </c>
      <c r="F3106" s="2">
        <v>0.8</v>
      </c>
      <c r="G3106" s="13">
        <f t="shared" si="129"/>
        <v>139.76</v>
      </c>
    </row>
    <row r="3107" spans="1:7">
      <c r="A3107" s="9" t="s">
        <v>3526</v>
      </c>
      <c r="B3107" s="9" t="s">
        <v>77</v>
      </c>
      <c r="C3107" t="s">
        <v>24</v>
      </c>
      <c r="D3107" t="s">
        <v>78</v>
      </c>
      <c r="E3107" s="18">
        <v>174.7</v>
      </c>
      <c r="F3107" s="2">
        <v>0.14000000000000001</v>
      </c>
      <c r="G3107" s="13">
        <f t="shared" si="129"/>
        <v>24.46</v>
      </c>
    </row>
    <row r="3108" spans="1:7">
      <c r="A3108" s="9" t="s">
        <v>3527</v>
      </c>
      <c r="B3108" s="9" t="s">
        <v>48</v>
      </c>
      <c r="C3108" t="s">
        <v>20</v>
      </c>
      <c r="D3108" t="s">
        <v>49</v>
      </c>
      <c r="E3108" s="18">
        <v>53</v>
      </c>
      <c r="F3108" s="2">
        <v>49.4</v>
      </c>
      <c r="G3108" s="13">
        <f t="shared" si="129"/>
        <v>2618.1999999999998</v>
      </c>
    </row>
    <row r="3109" spans="1:7">
      <c r="A3109" s="9" t="s">
        <v>3528</v>
      </c>
      <c r="B3109" s="9" t="s">
        <v>3378</v>
      </c>
      <c r="C3109" t="s">
        <v>470</v>
      </c>
      <c r="D3109" t="s">
        <v>3379</v>
      </c>
      <c r="E3109" s="18">
        <v>1</v>
      </c>
      <c r="F3109" s="2">
        <v>342.18</v>
      </c>
      <c r="G3109" s="13">
        <f t="shared" si="129"/>
        <v>342.18</v>
      </c>
    </row>
    <row r="3111" spans="1:7" s="7" customFormat="1" ht="13.15">
      <c r="A3111" s="14" t="s">
        <v>3529</v>
      </c>
      <c r="B3111" s="14" t="s">
        <v>3530</v>
      </c>
      <c r="D3111" s="7" t="s">
        <v>3531</v>
      </c>
      <c r="E3111" s="17"/>
      <c r="F3111" s="8"/>
      <c r="G3111" s="12">
        <f>SUM(G3113:G3130)</f>
        <v>18648.3</v>
      </c>
    </row>
    <row r="3113" spans="1:7">
      <c r="A3113" s="9" t="s">
        <v>3532</v>
      </c>
      <c r="B3113" s="9" t="s">
        <v>3216</v>
      </c>
      <c r="C3113" t="s">
        <v>24</v>
      </c>
      <c r="D3113" t="s">
        <v>627</v>
      </c>
      <c r="E3113" s="18">
        <v>384.6</v>
      </c>
      <c r="F3113" s="2">
        <v>0.82</v>
      </c>
      <c r="G3113" s="13">
        <f t="shared" ref="G3113:G3130" si="130">E3113*F3113</f>
        <v>315.37</v>
      </c>
    </row>
    <row r="3114" spans="1:7">
      <c r="A3114" s="9" t="s">
        <v>3533</v>
      </c>
      <c r="B3114" s="9" t="s">
        <v>3511</v>
      </c>
      <c r="C3114" t="s">
        <v>24</v>
      </c>
      <c r="D3114" t="s">
        <v>627</v>
      </c>
      <c r="E3114" s="18">
        <v>275</v>
      </c>
      <c r="F3114" s="2">
        <v>0.82</v>
      </c>
      <c r="G3114" s="13">
        <f t="shared" si="130"/>
        <v>225.5</v>
      </c>
    </row>
    <row r="3115" spans="1:7">
      <c r="A3115" s="9" t="s">
        <v>3534</v>
      </c>
      <c r="B3115" s="9" t="s">
        <v>502</v>
      </c>
      <c r="C3115" t="s">
        <v>59</v>
      </c>
      <c r="D3115" t="s">
        <v>503</v>
      </c>
      <c r="E3115" s="18">
        <v>15.6</v>
      </c>
      <c r="F3115" s="2">
        <v>3.16</v>
      </c>
      <c r="G3115" s="13">
        <f t="shared" si="130"/>
        <v>49.3</v>
      </c>
    </row>
    <row r="3116" spans="1:7">
      <c r="A3116" s="9" t="s">
        <v>3535</v>
      </c>
      <c r="B3116" s="9" t="s">
        <v>3479</v>
      </c>
      <c r="C3116" t="s">
        <v>59</v>
      </c>
      <c r="D3116" t="s">
        <v>503</v>
      </c>
      <c r="E3116" s="18">
        <v>18</v>
      </c>
      <c r="F3116" s="2">
        <v>5.0599999999999996</v>
      </c>
      <c r="G3116" s="13">
        <f t="shared" si="130"/>
        <v>91.08</v>
      </c>
    </row>
    <row r="3117" spans="1:7">
      <c r="A3117" s="9" t="s">
        <v>3536</v>
      </c>
      <c r="B3117" s="9" t="s">
        <v>3270</v>
      </c>
      <c r="C3117" t="s">
        <v>59</v>
      </c>
      <c r="D3117" t="s">
        <v>650</v>
      </c>
      <c r="E3117" s="18">
        <v>105.5</v>
      </c>
      <c r="F3117" s="2">
        <v>3.59</v>
      </c>
      <c r="G3117" s="13">
        <f t="shared" si="130"/>
        <v>378.75</v>
      </c>
    </row>
    <row r="3118" spans="1:7">
      <c r="A3118" s="9" t="s">
        <v>3537</v>
      </c>
      <c r="B3118" s="9" t="s">
        <v>3516</v>
      </c>
      <c r="C3118" t="s">
        <v>59</v>
      </c>
      <c r="D3118" t="s">
        <v>650</v>
      </c>
      <c r="E3118" s="18">
        <v>57.7</v>
      </c>
      <c r="F3118" s="2">
        <v>4.21</v>
      </c>
      <c r="G3118" s="13">
        <f t="shared" si="130"/>
        <v>242.92</v>
      </c>
    </row>
    <row r="3119" spans="1:7">
      <c r="A3119" s="9" t="s">
        <v>3538</v>
      </c>
      <c r="B3119" s="9" t="s">
        <v>511</v>
      </c>
      <c r="C3119" t="s">
        <v>512</v>
      </c>
      <c r="D3119" t="s">
        <v>513</v>
      </c>
      <c r="E3119" s="18">
        <v>6691.2</v>
      </c>
      <c r="F3119" s="2">
        <v>0.11</v>
      </c>
      <c r="G3119" s="13">
        <f t="shared" si="130"/>
        <v>736.03</v>
      </c>
    </row>
    <row r="3120" spans="1:7">
      <c r="A3120" s="9" t="s">
        <v>3539</v>
      </c>
      <c r="B3120" s="9" t="s">
        <v>983</v>
      </c>
      <c r="C3120" t="s">
        <v>20</v>
      </c>
      <c r="D3120" t="s">
        <v>21</v>
      </c>
      <c r="E3120" s="18">
        <v>10</v>
      </c>
      <c r="F3120" s="2">
        <v>5.33</v>
      </c>
      <c r="G3120" s="13">
        <f t="shared" si="130"/>
        <v>53.3</v>
      </c>
    </row>
    <row r="3121" spans="1:7">
      <c r="A3121" s="9" t="s">
        <v>3540</v>
      </c>
      <c r="B3121" s="9" t="s">
        <v>3541</v>
      </c>
      <c r="C3121" t="s">
        <v>470</v>
      </c>
      <c r="D3121" t="s">
        <v>3379</v>
      </c>
      <c r="E3121" s="18">
        <v>1</v>
      </c>
      <c r="F3121" s="2">
        <v>356.1</v>
      </c>
      <c r="G3121" s="13">
        <f t="shared" si="130"/>
        <v>356.1</v>
      </c>
    </row>
    <row r="3122" spans="1:7">
      <c r="A3122" s="9" t="s">
        <v>3542</v>
      </c>
      <c r="B3122" s="9" t="s">
        <v>3520</v>
      </c>
      <c r="C3122" t="s">
        <v>59</v>
      </c>
      <c r="D3122" t="s">
        <v>675</v>
      </c>
      <c r="E3122" s="18">
        <v>36.299999999999997</v>
      </c>
      <c r="F3122" s="2">
        <v>151.38</v>
      </c>
      <c r="G3122" s="13">
        <f t="shared" si="130"/>
        <v>5495.09</v>
      </c>
    </row>
    <row r="3123" spans="1:7">
      <c r="A3123" s="9" t="s">
        <v>3543</v>
      </c>
      <c r="B3123" s="9" t="s">
        <v>3273</v>
      </c>
      <c r="C3123" t="s">
        <v>59</v>
      </c>
      <c r="D3123" t="s">
        <v>3274</v>
      </c>
      <c r="E3123" s="18">
        <v>65.069999999999993</v>
      </c>
      <c r="F3123" s="2">
        <v>15.36</v>
      </c>
      <c r="G3123" s="13">
        <f t="shared" si="130"/>
        <v>999.48</v>
      </c>
    </row>
    <row r="3124" spans="1:7">
      <c r="A3124" s="9" t="s">
        <v>3544</v>
      </c>
      <c r="B3124" s="9" t="s">
        <v>528</v>
      </c>
      <c r="C3124" t="s">
        <v>20</v>
      </c>
      <c r="D3124" t="s">
        <v>529</v>
      </c>
      <c r="E3124" s="18">
        <v>112</v>
      </c>
      <c r="F3124" s="2">
        <v>22.67</v>
      </c>
      <c r="G3124" s="13">
        <f t="shared" si="130"/>
        <v>2539.04</v>
      </c>
    </row>
    <row r="3125" spans="1:7">
      <c r="A3125" s="9" t="s">
        <v>3545</v>
      </c>
      <c r="B3125" s="9" t="s">
        <v>3523</v>
      </c>
      <c r="C3125" t="s">
        <v>20</v>
      </c>
      <c r="D3125" t="s">
        <v>529</v>
      </c>
      <c r="E3125" s="18">
        <v>85</v>
      </c>
      <c r="F3125" s="2">
        <v>36.79</v>
      </c>
      <c r="G3125" s="13">
        <f t="shared" si="130"/>
        <v>3127.15</v>
      </c>
    </row>
    <row r="3126" spans="1:7">
      <c r="A3126" s="9" t="s">
        <v>3546</v>
      </c>
      <c r="B3126" s="9" t="s">
        <v>3312</v>
      </c>
      <c r="C3126" t="s">
        <v>20</v>
      </c>
      <c r="D3126" t="s">
        <v>665</v>
      </c>
      <c r="E3126" s="18">
        <v>10</v>
      </c>
      <c r="F3126" s="2">
        <v>182.59</v>
      </c>
      <c r="G3126" s="13">
        <f t="shared" si="130"/>
        <v>1825.9</v>
      </c>
    </row>
    <row r="3127" spans="1:7">
      <c r="A3127" s="9" t="s">
        <v>3547</v>
      </c>
      <c r="B3127" s="9" t="s">
        <v>605</v>
      </c>
      <c r="C3127" t="s">
        <v>470</v>
      </c>
      <c r="D3127" t="s">
        <v>606</v>
      </c>
      <c r="E3127" s="18">
        <v>1</v>
      </c>
      <c r="F3127" s="2">
        <v>458.87</v>
      </c>
      <c r="G3127" s="13">
        <f t="shared" si="130"/>
        <v>458.87</v>
      </c>
    </row>
    <row r="3128" spans="1:7">
      <c r="A3128" s="9" t="s">
        <v>3548</v>
      </c>
      <c r="B3128" s="9" t="s">
        <v>3468</v>
      </c>
      <c r="C3128" t="s">
        <v>470</v>
      </c>
      <c r="D3128" t="s">
        <v>668</v>
      </c>
      <c r="E3128" s="18">
        <v>2</v>
      </c>
      <c r="F3128" s="2">
        <v>374.03</v>
      </c>
      <c r="G3128" s="13">
        <f t="shared" si="130"/>
        <v>748.06</v>
      </c>
    </row>
    <row r="3129" spans="1:7">
      <c r="A3129" s="9" t="s">
        <v>3549</v>
      </c>
      <c r="B3129" s="9" t="s">
        <v>3550</v>
      </c>
      <c r="C3129" t="s">
        <v>20</v>
      </c>
      <c r="D3129" t="s">
        <v>49</v>
      </c>
      <c r="E3129" s="18">
        <v>7</v>
      </c>
      <c r="F3129" s="2">
        <v>61.71</v>
      </c>
      <c r="G3129" s="13">
        <f t="shared" si="130"/>
        <v>431.97</v>
      </c>
    </row>
    <row r="3130" spans="1:7">
      <c r="A3130" s="9" t="s">
        <v>3551</v>
      </c>
      <c r="B3130" s="9" t="s">
        <v>3552</v>
      </c>
      <c r="C3130" t="s">
        <v>470</v>
      </c>
      <c r="D3130" t="s">
        <v>606</v>
      </c>
      <c r="E3130" s="18">
        <v>1</v>
      </c>
      <c r="F3130" s="2">
        <v>574.39</v>
      </c>
      <c r="G3130" s="13">
        <f t="shared" si="130"/>
        <v>574.39</v>
      </c>
    </row>
    <row r="3132" spans="1:7" s="7" customFormat="1" ht="13.15">
      <c r="A3132" s="14" t="s">
        <v>3553</v>
      </c>
      <c r="B3132" s="14" t="s">
        <v>3554</v>
      </c>
      <c r="D3132" s="7" t="s">
        <v>3555</v>
      </c>
      <c r="E3132" s="17"/>
      <c r="F3132" s="8"/>
      <c r="G3132" s="12">
        <f>SUM(G3134:G3151)</f>
        <v>21037.52</v>
      </c>
    </row>
    <row r="3134" spans="1:7">
      <c r="A3134" s="9" t="s">
        <v>3556</v>
      </c>
      <c r="B3134" s="9" t="s">
        <v>3216</v>
      </c>
      <c r="C3134" t="s">
        <v>24</v>
      </c>
      <c r="D3134" t="s">
        <v>627</v>
      </c>
      <c r="E3134" s="18">
        <v>450</v>
      </c>
      <c r="F3134" s="2">
        <v>0.82</v>
      </c>
      <c r="G3134" s="13">
        <f t="shared" ref="G3134:G3151" si="131">E3134*F3134</f>
        <v>369</v>
      </c>
    </row>
    <row r="3135" spans="1:7">
      <c r="A3135" s="9" t="s">
        <v>3557</v>
      </c>
      <c r="B3135" s="9" t="s">
        <v>3511</v>
      </c>
      <c r="C3135" t="s">
        <v>24</v>
      </c>
      <c r="D3135" t="s">
        <v>627</v>
      </c>
      <c r="E3135" s="18">
        <v>110.2</v>
      </c>
      <c r="F3135" s="2">
        <v>0.82</v>
      </c>
      <c r="G3135" s="13">
        <f t="shared" si="131"/>
        <v>90.36</v>
      </c>
    </row>
    <row r="3136" spans="1:7">
      <c r="A3136" s="9" t="s">
        <v>3558</v>
      </c>
      <c r="B3136" s="9" t="s">
        <v>3559</v>
      </c>
      <c r="C3136" t="s">
        <v>470</v>
      </c>
      <c r="D3136" t="s">
        <v>645</v>
      </c>
      <c r="E3136" s="18">
        <v>1</v>
      </c>
      <c r="F3136" s="2">
        <v>39.200000000000003</v>
      </c>
      <c r="G3136" s="13">
        <f t="shared" si="131"/>
        <v>39.200000000000003</v>
      </c>
    </row>
    <row r="3137" spans="1:7">
      <c r="A3137" s="9" t="s">
        <v>3560</v>
      </c>
      <c r="B3137" s="9" t="s">
        <v>3267</v>
      </c>
      <c r="C3137" t="s">
        <v>470</v>
      </c>
      <c r="D3137" t="s">
        <v>645</v>
      </c>
      <c r="E3137" s="18">
        <v>2</v>
      </c>
      <c r="F3137" s="2">
        <v>24.51</v>
      </c>
      <c r="G3137" s="13">
        <f t="shared" si="131"/>
        <v>49.02</v>
      </c>
    </row>
    <row r="3138" spans="1:7">
      <c r="A3138" s="9" t="s">
        <v>3561</v>
      </c>
      <c r="B3138" s="9" t="s">
        <v>502</v>
      </c>
      <c r="C3138" t="s">
        <v>59</v>
      </c>
      <c r="D3138" t="s">
        <v>503</v>
      </c>
      <c r="E3138" s="18">
        <v>240.5</v>
      </c>
      <c r="F3138" s="2">
        <v>3.16</v>
      </c>
      <c r="G3138" s="13">
        <f t="shared" si="131"/>
        <v>759.98</v>
      </c>
    </row>
    <row r="3139" spans="1:7">
      <c r="A3139" s="9" t="s">
        <v>3562</v>
      </c>
      <c r="B3139" s="9" t="s">
        <v>3479</v>
      </c>
      <c r="C3139" t="s">
        <v>59</v>
      </c>
      <c r="D3139" t="s">
        <v>503</v>
      </c>
      <c r="E3139" s="18">
        <v>47.6</v>
      </c>
      <c r="F3139" s="2">
        <v>5.0599999999999996</v>
      </c>
      <c r="G3139" s="13">
        <f t="shared" si="131"/>
        <v>240.86</v>
      </c>
    </row>
    <row r="3140" spans="1:7">
      <c r="A3140" s="9" t="s">
        <v>3563</v>
      </c>
      <c r="B3140" s="9" t="s">
        <v>3270</v>
      </c>
      <c r="C3140" t="s">
        <v>59</v>
      </c>
      <c r="D3140" t="s">
        <v>650</v>
      </c>
      <c r="E3140" s="18">
        <v>216.4</v>
      </c>
      <c r="F3140" s="2">
        <v>3.59</v>
      </c>
      <c r="G3140" s="13">
        <f t="shared" si="131"/>
        <v>776.88</v>
      </c>
    </row>
    <row r="3141" spans="1:7">
      <c r="A3141" s="9" t="s">
        <v>3564</v>
      </c>
      <c r="B3141" s="9" t="s">
        <v>511</v>
      </c>
      <c r="C3141" t="s">
        <v>512</v>
      </c>
      <c r="D3141" t="s">
        <v>513</v>
      </c>
      <c r="E3141" s="18">
        <v>8656</v>
      </c>
      <c r="F3141" s="2">
        <v>0.11</v>
      </c>
      <c r="G3141" s="13">
        <f t="shared" si="131"/>
        <v>952.16</v>
      </c>
    </row>
    <row r="3142" spans="1:7">
      <c r="A3142" s="9" t="s">
        <v>3565</v>
      </c>
      <c r="B3142" s="9" t="s">
        <v>983</v>
      </c>
      <c r="C3142" t="s">
        <v>20</v>
      </c>
      <c r="D3142" t="s">
        <v>21</v>
      </c>
      <c r="E3142" s="18">
        <v>7</v>
      </c>
      <c r="F3142" s="2">
        <v>5.33</v>
      </c>
      <c r="G3142" s="13">
        <f t="shared" si="131"/>
        <v>37.31</v>
      </c>
    </row>
    <row r="3143" spans="1:7">
      <c r="A3143" s="9" t="s">
        <v>3566</v>
      </c>
      <c r="B3143" s="9" t="s">
        <v>3541</v>
      </c>
      <c r="C3143" t="s">
        <v>470</v>
      </c>
      <c r="D3143" t="s">
        <v>3379</v>
      </c>
      <c r="E3143" s="18">
        <v>1</v>
      </c>
      <c r="F3143" s="2">
        <v>356.1</v>
      </c>
      <c r="G3143" s="13">
        <f t="shared" si="131"/>
        <v>356.1</v>
      </c>
    </row>
    <row r="3144" spans="1:7">
      <c r="A3144" s="9" t="s">
        <v>3567</v>
      </c>
      <c r="B3144" s="9" t="s">
        <v>674</v>
      </c>
      <c r="C3144" t="s">
        <v>59</v>
      </c>
      <c r="D3144" t="s">
        <v>675</v>
      </c>
      <c r="E3144" s="18">
        <v>64.3</v>
      </c>
      <c r="F3144" s="2">
        <v>125.59</v>
      </c>
      <c r="G3144" s="13">
        <f t="shared" si="131"/>
        <v>8075.44</v>
      </c>
    </row>
    <row r="3145" spans="1:7">
      <c r="A3145" s="9" t="s">
        <v>3568</v>
      </c>
      <c r="B3145" s="9" t="s">
        <v>3520</v>
      </c>
      <c r="C3145" t="s">
        <v>59</v>
      </c>
      <c r="D3145" t="s">
        <v>675</v>
      </c>
      <c r="E3145" s="18">
        <v>15.9</v>
      </c>
      <c r="F3145" s="2">
        <v>151.38</v>
      </c>
      <c r="G3145" s="13">
        <f t="shared" si="131"/>
        <v>2406.94</v>
      </c>
    </row>
    <row r="3146" spans="1:7">
      <c r="A3146" s="9" t="s">
        <v>3569</v>
      </c>
      <c r="B3146" s="9" t="s">
        <v>528</v>
      </c>
      <c r="C3146" t="s">
        <v>20</v>
      </c>
      <c r="D3146" t="s">
        <v>529</v>
      </c>
      <c r="E3146" s="18">
        <v>95</v>
      </c>
      <c r="F3146" s="2">
        <v>22.67</v>
      </c>
      <c r="G3146" s="13">
        <f t="shared" si="131"/>
        <v>2153.65</v>
      </c>
    </row>
    <row r="3147" spans="1:7">
      <c r="A3147" s="9" t="s">
        <v>3570</v>
      </c>
      <c r="B3147" s="9" t="s">
        <v>3523</v>
      </c>
      <c r="C3147" t="s">
        <v>20</v>
      </c>
      <c r="D3147" t="s">
        <v>529</v>
      </c>
      <c r="E3147" s="18">
        <v>17.04</v>
      </c>
      <c r="F3147" s="2">
        <v>36.79</v>
      </c>
      <c r="G3147" s="13">
        <f t="shared" si="131"/>
        <v>626.9</v>
      </c>
    </row>
    <row r="3148" spans="1:7">
      <c r="A3148" s="9" t="s">
        <v>3571</v>
      </c>
      <c r="B3148" s="9" t="s">
        <v>3312</v>
      </c>
      <c r="C3148" t="s">
        <v>20</v>
      </c>
      <c r="D3148" t="s">
        <v>665</v>
      </c>
      <c r="E3148" s="18">
        <v>12</v>
      </c>
      <c r="F3148" s="2">
        <v>182.59</v>
      </c>
      <c r="G3148" s="13">
        <f t="shared" si="131"/>
        <v>2191.08</v>
      </c>
    </row>
    <row r="3149" spans="1:7">
      <c r="A3149" s="9" t="s">
        <v>3572</v>
      </c>
      <c r="B3149" s="9" t="s">
        <v>605</v>
      </c>
      <c r="C3149" t="s">
        <v>470</v>
      </c>
      <c r="D3149" t="s">
        <v>606</v>
      </c>
      <c r="E3149" s="18">
        <v>2</v>
      </c>
      <c r="F3149" s="2">
        <v>458.87</v>
      </c>
      <c r="G3149" s="13">
        <f t="shared" si="131"/>
        <v>917.74</v>
      </c>
    </row>
    <row r="3150" spans="1:7">
      <c r="A3150" s="9" t="s">
        <v>3573</v>
      </c>
      <c r="B3150" s="9" t="s">
        <v>3468</v>
      </c>
      <c r="C3150" t="s">
        <v>470</v>
      </c>
      <c r="D3150" t="s">
        <v>668</v>
      </c>
      <c r="E3150" s="18">
        <v>2</v>
      </c>
      <c r="F3150" s="2">
        <v>374.03</v>
      </c>
      <c r="G3150" s="13">
        <f t="shared" si="131"/>
        <v>748.06</v>
      </c>
    </row>
    <row r="3151" spans="1:7">
      <c r="A3151" s="9" t="s">
        <v>3574</v>
      </c>
      <c r="B3151" s="9" t="s">
        <v>3550</v>
      </c>
      <c r="C3151" t="s">
        <v>20</v>
      </c>
      <c r="D3151" t="s">
        <v>49</v>
      </c>
      <c r="E3151" s="18">
        <v>4</v>
      </c>
      <c r="F3151" s="2">
        <v>61.71</v>
      </c>
      <c r="G3151" s="13">
        <f t="shared" si="131"/>
        <v>246.84</v>
      </c>
    </row>
    <row r="3153" spans="1:7" s="7" customFormat="1" ht="13.15">
      <c r="A3153" s="14" t="s">
        <v>3575</v>
      </c>
      <c r="B3153" s="14" t="s">
        <v>3576</v>
      </c>
      <c r="D3153" s="7" t="s">
        <v>3577</v>
      </c>
      <c r="E3153" s="17"/>
      <c r="F3153" s="8"/>
      <c r="G3153" s="12">
        <f>SUM(G3155:G3158)</f>
        <v>8876.0400000000009</v>
      </c>
    </row>
    <row r="3155" spans="1:7">
      <c r="A3155" s="9" t="s">
        <v>3578</v>
      </c>
      <c r="B3155" s="9" t="s">
        <v>502</v>
      </c>
      <c r="C3155" t="s">
        <v>59</v>
      </c>
      <c r="D3155" t="s">
        <v>503</v>
      </c>
      <c r="E3155" s="18">
        <v>563.34</v>
      </c>
      <c r="F3155" s="2">
        <v>3.16</v>
      </c>
      <c r="G3155" s="13">
        <f>E3155*F3155</f>
        <v>1780.15</v>
      </c>
    </row>
    <row r="3156" spans="1:7">
      <c r="A3156" s="9" t="s">
        <v>3579</v>
      </c>
      <c r="B3156" s="9" t="s">
        <v>3270</v>
      </c>
      <c r="C3156" t="s">
        <v>59</v>
      </c>
      <c r="D3156" t="s">
        <v>650</v>
      </c>
      <c r="E3156" s="18">
        <v>37</v>
      </c>
      <c r="F3156" s="2">
        <v>3.59</v>
      </c>
      <c r="G3156" s="13">
        <f>E3156*F3156</f>
        <v>132.83000000000001</v>
      </c>
    </row>
    <row r="3157" spans="1:7">
      <c r="A3157" s="9" t="s">
        <v>3580</v>
      </c>
      <c r="B3157" s="9" t="s">
        <v>511</v>
      </c>
      <c r="C3157" t="s">
        <v>512</v>
      </c>
      <c r="D3157" t="s">
        <v>513</v>
      </c>
      <c r="E3157" s="18">
        <v>1517</v>
      </c>
      <c r="F3157" s="2">
        <v>0.11</v>
      </c>
      <c r="G3157" s="13">
        <f>E3157*F3157</f>
        <v>166.87</v>
      </c>
    </row>
    <row r="3158" spans="1:7">
      <c r="A3158" s="9" t="s">
        <v>3581</v>
      </c>
      <c r="B3158" s="9" t="s">
        <v>3273</v>
      </c>
      <c r="C3158" t="s">
        <v>59</v>
      </c>
      <c r="D3158" t="s">
        <v>3274</v>
      </c>
      <c r="E3158" s="18">
        <v>442.46</v>
      </c>
      <c r="F3158" s="2">
        <v>15.36</v>
      </c>
      <c r="G3158" s="13">
        <f>E3158*F3158</f>
        <v>6796.19</v>
      </c>
    </row>
    <row r="3160" spans="1:7" s="7" customFormat="1" ht="13.15">
      <c r="A3160" s="14" t="s">
        <v>3582</v>
      </c>
      <c r="B3160" s="14" t="s">
        <v>3583</v>
      </c>
      <c r="D3160" s="7" t="s">
        <v>3584</v>
      </c>
      <c r="E3160" s="17"/>
      <c r="F3160" s="8"/>
      <c r="G3160" s="12">
        <f>SUM(G3162:G3166)</f>
        <v>17018.64</v>
      </c>
    </row>
    <row r="3162" spans="1:7">
      <c r="A3162" s="9" t="s">
        <v>3585</v>
      </c>
      <c r="B3162" s="9" t="s">
        <v>502</v>
      </c>
      <c r="C3162" t="s">
        <v>59</v>
      </c>
      <c r="D3162" t="s">
        <v>503</v>
      </c>
      <c r="E3162" s="18">
        <v>461.53</v>
      </c>
      <c r="F3162" s="2">
        <v>3.16</v>
      </c>
      <c r="G3162" s="13">
        <f>E3162*F3162</f>
        <v>1458.43</v>
      </c>
    </row>
    <row r="3163" spans="1:7">
      <c r="A3163" s="9" t="s">
        <v>3586</v>
      </c>
      <c r="B3163" s="9" t="s">
        <v>3270</v>
      </c>
      <c r="C3163" t="s">
        <v>59</v>
      </c>
      <c r="D3163" t="s">
        <v>650</v>
      </c>
      <c r="E3163" s="18">
        <v>214.4</v>
      </c>
      <c r="F3163" s="2">
        <v>3.59</v>
      </c>
      <c r="G3163" s="13">
        <f>E3163*F3163</f>
        <v>769.7</v>
      </c>
    </row>
    <row r="3164" spans="1:7">
      <c r="A3164" s="9" t="s">
        <v>3587</v>
      </c>
      <c r="B3164" s="9" t="s">
        <v>3273</v>
      </c>
      <c r="C3164" t="s">
        <v>59</v>
      </c>
      <c r="D3164" t="s">
        <v>3274</v>
      </c>
      <c r="E3164" s="18">
        <v>687.5</v>
      </c>
      <c r="F3164" s="2">
        <v>15.36</v>
      </c>
      <c r="G3164" s="13">
        <f>E3164*F3164</f>
        <v>10560</v>
      </c>
    </row>
    <row r="3165" spans="1:7">
      <c r="A3165" s="9" t="s">
        <v>3588</v>
      </c>
      <c r="B3165" s="9" t="s">
        <v>511</v>
      </c>
      <c r="C3165" t="s">
        <v>512</v>
      </c>
      <c r="D3165" t="s">
        <v>513</v>
      </c>
      <c r="E3165" s="18">
        <v>8576</v>
      </c>
      <c r="F3165" s="2">
        <v>0.11</v>
      </c>
      <c r="G3165" s="13">
        <f>E3165*F3165</f>
        <v>943.36</v>
      </c>
    </row>
    <row r="3166" spans="1:7">
      <c r="A3166" s="9" t="s">
        <v>3589</v>
      </c>
      <c r="B3166" s="9" t="s">
        <v>528</v>
      </c>
      <c r="C3166" t="s">
        <v>20</v>
      </c>
      <c r="D3166" t="s">
        <v>529</v>
      </c>
      <c r="E3166" s="18">
        <v>145</v>
      </c>
      <c r="F3166" s="2">
        <v>22.67</v>
      </c>
      <c r="G3166" s="13">
        <f>E3166*F3166</f>
        <v>3287.15</v>
      </c>
    </row>
    <row r="3168" spans="1:7" s="7" customFormat="1" ht="13.15">
      <c r="A3168" s="14" t="s">
        <v>3590</v>
      </c>
      <c r="B3168" s="14" t="s">
        <v>3591</v>
      </c>
      <c r="D3168" s="7" t="s">
        <v>3592</v>
      </c>
      <c r="E3168" s="17"/>
      <c r="F3168" s="8"/>
      <c r="G3168" s="12">
        <f>SUM(G3170:G3186)</f>
        <v>84769.600000000006</v>
      </c>
    </row>
    <row r="3170" spans="1:7">
      <c r="A3170" s="9" t="s">
        <v>3593</v>
      </c>
      <c r="B3170" s="9" t="s">
        <v>3218</v>
      </c>
      <c r="C3170" t="s">
        <v>59</v>
      </c>
      <c r="D3170" t="s">
        <v>503</v>
      </c>
      <c r="E3170" s="18">
        <v>3007</v>
      </c>
      <c r="F3170" s="2">
        <v>2.52</v>
      </c>
      <c r="G3170" s="13">
        <f t="shared" ref="G3170:G3186" si="132">E3170*F3170</f>
        <v>7577.64</v>
      </c>
    </row>
    <row r="3171" spans="1:7">
      <c r="A3171" s="9" t="s">
        <v>3594</v>
      </c>
      <c r="B3171" s="9" t="s">
        <v>3270</v>
      </c>
      <c r="C3171" t="s">
        <v>59</v>
      </c>
      <c r="D3171" t="s">
        <v>650</v>
      </c>
      <c r="E3171" s="18">
        <v>813.6</v>
      </c>
      <c r="F3171" s="2">
        <v>3.59</v>
      </c>
      <c r="G3171" s="13">
        <f t="shared" si="132"/>
        <v>2920.82</v>
      </c>
    </row>
    <row r="3172" spans="1:7">
      <c r="A3172" s="9" t="s">
        <v>3595</v>
      </c>
      <c r="B3172" s="9" t="s">
        <v>511</v>
      </c>
      <c r="C3172" t="s">
        <v>512</v>
      </c>
      <c r="D3172" t="s">
        <v>513</v>
      </c>
      <c r="E3172" s="18">
        <v>32544</v>
      </c>
      <c r="F3172" s="2">
        <v>0.11</v>
      </c>
      <c r="G3172" s="13">
        <f t="shared" si="132"/>
        <v>3579.84</v>
      </c>
    </row>
    <row r="3173" spans="1:7">
      <c r="A3173" s="9" t="s">
        <v>3596</v>
      </c>
      <c r="B3173" s="9" t="s">
        <v>3273</v>
      </c>
      <c r="C3173" t="s">
        <v>59</v>
      </c>
      <c r="D3173" t="s">
        <v>3274</v>
      </c>
      <c r="E3173" s="18">
        <v>1302</v>
      </c>
      <c r="F3173" s="2">
        <v>15.36</v>
      </c>
      <c r="G3173" s="13">
        <f t="shared" si="132"/>
        <v>19998.72</v>
      </c>
    </row>
    <row r="3174" spans="1:7">
      <c r="A3174" s="9" t="s">
        <v>3597</v>
      </c>
      <c r="B3174" s="9" t="s">
        <v>528</v>
      </c>
      <c r="C3174" t="s">
        <v>20</v>
      </c>
      <c r="D3174" t="s">
        <v>529</v>
      </c>
      <c r="E3174" s="18">
        <v>1555.5</v>
      </c>
      <c r="F3174" s="2">
        <v>22.67</v>
      </c>
      <c r="G3174" s="13">
        <f t="shared" si="132"/>
        <v>35263.19</v>
      </c>
    </row>
    <row r="3175" spans="1:7">
      <c r="A3175" s="9" t="s">
        <v>3598</v>
      </c>
      <c r="B3175" s="9" t="s">
        <v>3312</v>
      </c>
      <c r="C3175" t="s">
        <v>20</v>
      </c>
      <c r="D3175" t="s">
        <v>665</v>
      </c>
      <c r="E3175" s="18">
        <v>5</v>
      </c>
      <c r="F3175" s="2">
        <v>182.59</v>
      </c>
      <c r="G3175" s="13">
        <f t="shared" si="132"/>
        <v>912.95</v>
      </c>
    </row>
    <row r="3176" spans="1:7">
      <c r="A3176" s="9" t="s">
        <v>3599</v>
      </c>
      <c r="B3176" s="9" t="s">
        <v>605</v>
      </c>
      <c r="C3176" t="s">
        <v>470</v>
      </c>
      <c r="D3176" t="s">
        <v>606</v>
      </c>
      <c r="E3176" s="18">
        <v>1</v>
      </c>
      <c r="F3176" s="2">
        <v>458.87</v>
      </c>
      <c r="G3176" s="13">
        <f t="shared" si="132"/>
        <v>458.87</v>
      </c>
    </row>
    <row r="3177" spans="1:7">
      <c r="A3177" s="9" t="s">
        <v>3600</v>
      </c>
      <c r="B3177" s="9" t="s">
        <v>3468</v>
      </c>
      <c r="C3177" t="s">
        <v>470</v>
      </c>
      <c r="D3177" t="s">
        <v>668</v>
      </c>
      <c r="E3177" s="18">
        <v>1</v>
      </c>
      <c r="F3177" s="2">
        <v>374.03</v>
      </c>
      <c r="G3177" s="13">
        <f t="shared" si="132"/>
        <v>374.03</v>
      </c>
    </row>
    <row r="3178" spans="1:7">
      <c r="A3178" s="9" t="s">
        <v>3601</v>
      </c>
      <c r="B3178" s="9" t="s">
        <v>580</v>
      </c>
      <c r="C3178" t="s">
        <v>24</v>
      </c>
      <c r="D3178" t="s">
        <v>523</v>
      </c>
      <c r="E3178" s="18">
        <v>12</v>
      </c>
      <c r="F3178" s="2">
        <v>38.82</v>
      </c>
      <c r="G3178" s="13">
        <f t="shared" si="132"/>
        <v>465.84</v>
      </c>
    </row>
    <row r="3179" spans="1:7">
      <c r="A3179" s="9" t="s">
        <v>3602</v>
      </c>
      <c r="B3179" s="9" t="s">
        <v>3316</v>
      </c>
      <c r="C3179" t="s">
        <v>59</v>
      </c>
      <c r="D3179" t="s">
        <v>3317</v>
      </c>
      <c r="E3179" s="18">
        <v>18</v>
      </c>
      <c r="F3179" s="2">
        <v>1.87</v>
      </c>
      <c r="G3179" s="13">
        <f t="shared" si="132"/>
        <v>33.659999999999997</v>
      </c>
    </row>
    <row r="3180" spans="1:7">
      <c r="A3180" s="9" t="s">
        <v>3603</v>
      </c>
      <c r="B3180" s="9" t="s">
        <v>2837</v>
      </c>
      <c r="C3180" t="s">
        <v>24</v>
      </c>
      <c r="D3180" t="s">
        <v>2838</v>
      </c>
      <c r="E3180" s="18">
        <v>100</v>
      </c>
      <c r="F3180" s="2">
        <v>2.0499999999999998</v>
      </c>
      <c r="G3180" s="13">
        <f t="shared" si="132"/>
        <v>205</v>
      </c>
    </row>
    <row r="3181" spans="1:7">
      <c r="A3181" s="9" t="s">
        <v>3604</v>
      </c>
      <c r="B3181" s="9" t="s">
        <v>3320</v>
      </c>
      <c r="C3181" t="s">
        <v>519</v>
      </c>
      <c r="D3181" t="s">
        <v>3321</v>
      </c>
      <c r="E3181" s="18">
        <v>3453</v>
      </c>
      <c r="F3181" s="2">
        <v>0.95</v>
      </c>
      <c r="G3181" s="13">
        <f t="shared" si="132"/>
        <v>3280.35</v>
      </c>
    </row>
    <row r="3182" spans="1:7">
      <c r="A3182" s="9" t="s">
        <v>3605</v>
      </c>
      <c r="B3182" s="9" t="s">
        <v>515</v>
      </c>
      <c r="C3182" t="s">
        <v>59</v>
      </c>
      <c r="D3182" t="s">
        <v>516</v>
      </c>
      <c r="E3182" s="18">
        <v>30</v>
      </c>
      <c r="F3182" s="2">
        <v>90.65</v>
      </c>
      <c r="G3182" s="13">
        <f t="shared" si="132"/>
        <v>2719.5</v>
      </c>
    </row>
    <row r="3183" spans="1:7">
      <c r="A3183" s="9" t="s">
        <v>3606</v>
      </c>
      <c r="B3183" s="9" t="s">
        <v>3324</v>
      </c>
      <c r="C3183" t="s">
        <v>470</v>
      </c>
      <c r="D3183" t="s">
        <v>3325</v>
      </c>
      <c r="E3183" s="18">
        <v>2</v>
      </c>
      <c r="F3183" s="2">
        <v>146.57</v>
      </c>
      <c r="G3183" s="13">
        <f t="shared" si="132"/>
        <v>293.14</v>
      </c>
    </row>
    <row r="3184" spans="1:7">
      <c r="A3184" s="9" t="s">
        <v>3607</v>
      </c>
      <c r="B3184" s="9" t="s">
        <v>71</v>
      </c>
      <c r="C3184" t="s">
        <v>59</v>
      </c>
      <c r="D3184" t="s">
        <v>72</v>
      </c>
      <c r="E3184" s="18">
        <v>1146.18</v>
      </c>
      <c r="F3184" s="2">
        <v>2.7</v>
      </c>
      <c r="G3184" s="13">
        <f t="shared" si="132"/>
        <v>3094.69</v>
      </c>
    </row>
    <row r="3185" spans="1:7">
      <c r="A3185" s="9" t="s">
        <v>3608</v>
      </c>
      <c r="B3185" s="9" t="s">
        <v>3278</v>
      </c>
      <c r="C3185" t="s">
        <v>24</v>
      </c>
      <c r="D3185" t="s">
        <v>3279</v>
      </c>
      <c r="E3185" s="18">
        <v>3820.6</v>
      </c>
      <c r="F3185" s="2">
        <v>0.8</v>
      </c>
      <c r="G3185" s="13">
        <f t="shared" si="132"/>
        <v>3056.48</v>
      </c>
    </row>
    <row r="3186" spans="1:7">
      <c r="A3186" s="9" t="s">
        <v>3609</v>
      </c>
      <c r="B3186" s="9" t="s">
        <v>77</v>
      </c>
      <c r="C3186" t="s">
        <v>24</v>
      </c>
      <c r="D3186" t="s">
        <v>78</v>
      </c>
      <c r="E3186" s="18">
        <v>3820.6</v>
      </c>
      <c r="F3186" s="2">
        <v>0.14000000000000001</v>
      </c>
      <c r="G3186" s="13">
        <f t="shared" si="132"/>
        <v>534.88</v>
      </c>
    </row>
    <row r="3188" spans="1:7" s="7" customFormat="1" ht="13.15">
      <c r="A3188" s="14" t="s">
        <v>3610</v>
      </c>
      <c r="B3188" s="14" t="s">
        <v>3611</v>
      </c>
      <c r="D3188" s="7" t="s">
        <v>3612</v>
      </c>
      <c r="E3188" s="17"/>
      <c r="F3188" s="8"/>
      <c r="G3188" s="12">
        <f>SUM(G3190:G3199)</f>
        <v>10463.89</v>
      </c>
    </row>
    <row r="3190" spans="1:7">
      <c r="A3190" s="9" t="s">
        <v>3613</v>
      </c>
      <c r="B3190" s="9" t="s">
        <v>3216</v>
      </c>
      <c r="C3190" t="s">
        <v>24</v>
      </c>
      <c r="D3190" t="s">
        <v>627</v>
      </c>
      <c r="E3190" s="18">
        <v>817</v>
      </c>
      <c r="F3190" s="2">
        <v>0.82</v>
      </c>
      <c r="G3190" s="13">
        <f t="shared" ref="G3190:G3199" si="133">E3190*F3190</f>
        <v>669.94</v>
      </c>
    </row>
    <row r="3191" spans="1:7">
      <c r="A3191" s="9" t="s">
        <v>3614</v>
      </c>
      <c r="B3191" s="9" t="s">
        <v>502</v>
      </c>
      <c r="C3191" t="s">
        <v>59</v>
      </c>
      <c r="D3191" t="s">
        <v>503</v>
      </c>
      <c r="E3191" s="18">
        <v>146.1</v>
      </c>
      <c r="F3191" s="2">
        <v>3.16</v>
      </c>
      <c r="G3191" s="13">
        <f t="shared" si="133"/>
        <v>461.68</v>
      </c>
    </row>
    <row r="3192" spans="1:7">
      <c r="A3192" s="9" t="s">
        <v>3615</v>
      </c>
      <c r="B3192" s="9" t="s">
        <v>3270</v>
      </c>
      <c r="C3192" t="s">
        <v>59</v>
      </c>
      <c r="D3192" t="s">
        <v>650</v>
      </c>
      <c r="E3192" s="18">
        <v>41.5</v>
      </c>
      <c r="F3192" s="2">
        <v>3.59</v>
      </c>
      <c r="G3192" s="13">
        <f t="shared" si="133"/>
        <v>148.99</v>
      </c>
    </row>
    <row r="3193" spans="1:7">
      <c r="A3193" s="9" t="s">
        <v>3616</v>
      </c>
      <c r="B3193" s="9" t="s">
        <v>511</v>
      </c>
      <c r="C3193" t="s">
        <v>512</v>
      </c>
      <c r="D3193" t="s">
        <v>513</v>
      </c>
      <c r="E3193" s="18">
        <v>1660</v>
      </c>
      <c r="F3193" s="2">
        <v>0.11</v>
      </c>
      <c r="G3193" s="13">
        <f t="shared" si="133"/>
        <v>182.6</v>
      </c>
    </row>
    <row r="3194" spans="1:7">
      <c r="A3194" s="9" t="s">
        <v>3617</v>
      </c>
      <c r="B3194" s="9" t="s">
        <v>3273</v>
      </c>
      <c r="C3194" t="s">
        <v>59</v>
      </c>
      <c r="D3194" t="s">
        <v>3274</v>
      </c>
      <c r="E3194" s="18">
        <v>137.1</v>
      </c>
      <c r="F3194" s="2">
        <v>15.36</v>
      </c>
      <c r="G3194" s="13">
        <f t="shared" si="133"/>
        <v>2105.86</v>
      </c>
    </row>
    <row r="3195" spans="1:7">
      <c r="A3195" s="9" t="s">
        <v>3618</v>
      </c>
      <c r="B3195" s="9" t="s">
        <v>528</v>
      </c>
      <c r="C3195" t="s">
        <v>20</v>
      </c>
      <c r="D3195" t="s">
        <v>529</v>
      </c>
      <c r="E3195" s="18">
        <v>154</v>
      </c>
      <c r="F3195" s="2">
        <v>22.67</v>
      </c>
      <c r="G3195" s="13">
        <f t="shared" si="133"/>
        <v>3491.18</v>
      </c>
    </row>
    <row r="3196" spans="1:7">
      <c r="A3196" s="9" t="s">
        <v>3619</v>
      </c>
      <c r="B3196" s="9" t="s">
        <v>3312</v>
      </c>
      <c r="C3196" t="s">
        <v>20</v>
      </c>
      <c r="D3196" t="s">
        <v>665</v>
      </c>
      <c r="E3196" s="18">
        <v>5</v>
      </c>
      <c r="F3196" s="2">
        <v>182.59</v>
      </c>
      <c r="G3196" s="13">
        <f t="shared" si="133"/>
        <v>912.95</v>
      </c>
    </row>
    <row r="3197" spans="1:7">
      <c r="A3197" s="9" t="s">
        <v>3620</v>
      </c>
      <c r="B3197" s="9" t="s">
        <v>605</v>
      </c>
      <c r="C3197" t="s">
        <v>470</v>
      </c>
      <c r="D3197" t="s">
        <v>606</v>
      </c>
      <c r="E3197" s="18">
        <v>1</v>
      </c>
      <c r="F3197" s="2">
        <v>458.87</v>
      </c>
      <c r="G3197" s="13">
        <f t="shared" si="133"/>
        <v>458.87</v>
      </c>
    </row>
    <row r="3198" spans="1:7">
      <c r="A3198" s="9" t="s">
        <v>3621</v>
      </c>
      <c r="B3198" s="9" t="s">
        <v>3468</v>
      </c>
      <c r="C3198" t="s">
        <v>470</v>
      </c>
      <c r="D3198" t="s">
        <v>668</v>
      </c>
      <c r="E3198" s="18">
        <v>1</v>
      </c>
      <c r="F3198" s="2">
        <v>374.03</v>
      </c>
      <c r="G3198" s="13">
        <f t="shared" si="133"/>
        <v>374.03</v>
      </c>
    </row>
    <row r="3199" spans="1:7">
      <c r="A3199" s="9" t="s">
        <v>3622</v>
      </c>
      <c r="B3199" s="9" t="s">
        <v>674</v>
      </c>
      <c r="C3199" t="s">
        <v>59</v>
      </c>
      <c r="D3199" t="s">
        <v>675</v>
      </c>
      <c r="E3199" s="18">
        <v>13.2</v>
      </c>
      <c r="F3199" s="2">
        <v>125.59</v>
      </c>
      <c r="G3199" s="13">
        <f t="shared" si="133"/>
        <v>1657.79</v>
      </c>
    </row>
    <row r="3201" spans="1:7" s="7" customFormat="1" ht="13.15">
      <c r="A3201" s="14" t="s">
        <v>3623</v>
      </c>
      <c r="B3201" s="14" t="s">
        <v>3624</v>
      </c>
      <c r="D3201" s="7" t="s">
        <v>3625</v>
      </c>
      <c r="E3201" s="17"/>
      <c r="F3201" s="8"/>
      <c r="G3201" s="12">
        <f>SUM(G3203:G3212)</f>
        <v>15922.23</v>
      </c>
    </row>
    <row r="3203" spans="1:7">
      <c r="A3203" s="9" t="s">
        <v>3626</v>
      </c>
      <c r="B3203" s="9" t="s">
        <v>3216</v>
      </c>
      <c r="C3203" t="s">
        <v>24</v>
      </c>
      <c r="D3203" t="s">
        <v>627</v>
      </c>
      <c r="E3203" s="18">
        <v>516.04999999999995</v>
      </c>
      <c r="F3203" s="2">
        <v>0.82</v>
      </c>
      <c r="G3203" s="13">
        <f t="shared" ref="G3203:G3212" si="134">E3203*F3203</f>
        <v>423.16</v>
      </c>
    </row>
    <row r="3204" spans="1:7">
      <c r="A3204" s="9" t="s">
        <v>3627</v>
      </c>
      <c r="B3204" s="9" t="s">
        <v>502</v>
      </c>
      <c r="C3204" t="s">
        <v>59</v>
      </c>
      <c r="D3204" t="s">
        <v>503</v>
      </c>
      <c r="E3204" s="18">
        <v>391.64</v>
      </c>
      <c r="F3204" s="2">
        <v>3.16</v>
      </c>
      <c r="G3204" s="13">
        <f t="shared" si="134"/>
        <v>1237.58</v>
      </c>
    </row>
    <row r="3205" spans="1:7">
      <c r="A3205" s="9" t="s">
        <v>3628</v>
      </c>
      <c r="B3205" s="9" t="s">
        <v>3270</v>
      </c>
      <c r="C3205" t="s">
        <v>59</v>
      </c>
      <c r="D3205" t="s">
        <v>650</v>
      </c>
      <c r="E3205" s="18">
        <v>882.28</v>
      </c>
      <c r="F3205" s="2">
        <v>3.59</v>
      </c>
      <c r="G3205" s="13">
        <f t="shared" si="134"/>
        <v>3167.39</v>
      </c>
    </row>
    <row r="3206" spans="1:7">
      <c r="A3206" s="9" t="s">
        <v>3629</v>
      </c>
      <c r="B3206" s="9" t="s">
        <v>511</v>
      </c>
      <c r="C3206" t="s">
        <v>512</v>
      </c>
      <c r="D3206" t="s">
        <v>513</v>
      </c>
      <c r="E3206" s="18">
        <v>35291.199999999997</v>
      </c>
      <c r="F3206" s="2">
        <v>0.11</v>
      </c>
      <c r="G3206" s="13">
        <f t="shared" si="134"/>
        <v>3882.03</v>
      </c>
    </row>
    <row r="3207" spans="1:7">
      <c r="A3207" s="9" t="s">
        <v>3630</v>
      </c>
      <c r="B3207" s="9" t="s">
        <v>3273</v>
      </c>
      <c r="C3207" t="s">
        <v>59</v>
      </c>
      <c r="D3207" t="s">
        <v>3274</v>
      </c>
      <c r="E3207" s="18">
        <v>86.6</v>
      </c>
      <c r="F3207" s="2">
        <v>15.36</v>
      </c>
      <c r="G3207" s="13">
        <f t="shared" si="134"/>
        <v>1330.18</v>
      </c>
    </row>
    <row r="3208" spans="1:7">
      <c r="A3208" s="9" t="s">
        <v>3631</v>
      </c>
      <c r="B3208" s="9" t="s">
        <v>528</v>
      </c>
      <c r="C3208" t="s">
        <v>20</v>
      </c>
      <c r="D3208" t="s">
        <v>529</v>
      </c>
      <c r="E3208" s="18">
        <v>93.21</v>
      </c>
      <c r="F3208" s="2">
        <v>22.67</v>
      </c>
      <c r="G3208" s="13">
        <f t="shared" si="134"/>
        <v>2113.0700000000002</v>
      </c>
    </row>
    <row r="3209" spans="1:7">
      <c r="A3209" s="9" t="s">
        <v>3632</v>
      </c>
      <c r="B3209" s="9" t="s">
        <v>3312</v>
      </c>
      <c r="C3209" t="s">
        <v>20</v>
      </c>
      <c r="D3209" t="s">
        <v>665</v>
      </c>
      <c r="E3209" s="18">
        <v>7</v>
      </c>
      <c r="F3209" s="2">
        <v>182.59</v>
      </c>
      <c r="G3209" s="13">
        <f t="shared" si="134"/>
        <v>1278.1300000000001</v>
      </c>
    </row>
    <row r="3210" spans="1:7">
      <c r="A3210" s="9" t="s">
        <v>3633</v>
      </c>
      <c r="B3210" s="9" t="s">
        <v>605</v>
      </c>
      <c r="C3210" t="s">
        <v>470</v>
      </c>
      <c r="D3210" t="s">
        <v>606</v>
      </c>
      <c r="E3210" s="18">
        <v>1</v>
      </c>
      <c r="F3210" s="2">
        <v>458.87</v>
      </c>
      <c r="G3210" s="13">
        <f t="shared" si="134"/>
        <v>458.87</v>
      </c>
    </row>
    <row r="3211" spans="1:7">
      <c r="A3211" s="9" t="s">
        <v>3634</v>
      </c>
      <c r="B3211" s="9" t="s">
        <v>3468</v>
      </c>
      <c r="C3211" t="s">
        <v>470</v>
      </c>
      <c r="D3211" t="s">
        <v>668</v>
      </c>
      <c r="E3211" s="18">
        <v>1</v>
      </c>
      <c r="F3211" s="2">
        <v>374.03</v>
      </c>
      <c r="G3211" s="13">
        <f t="shared" si="134"/>
        <v>374.03</v>
      </c>
    </row>
    <row r="3212" spans="1:7">
      <c r="A3212" s="9" t="s">
        <v>3635</v>
      </c>
      <c r="B3212" s="9" t="s">
        <v>674</v>
      </c>
      <c r="C3212" t="s">
        <v>59</v>
      </c>
      <c r="D3212" t="s">
        <v>675</v>
      </c>
      <c r="E3212" s="18">
        <v>13.2</v>
      </c>
      <c r="F3212" s="2">
        <v>125.59</v>
      </c>
      <c r="G3212" s="13">
        <f t="shared" si="134"/>
        <v>1657.79</v>
      </c>
    </row>
    <row r="3214" spans="1:7" s="7" customFormat="1" ht="13.15">
      <c r="A3214" s="14" t="s">
        <v>3636</v>
      </c>
      <c r="B3214" s="14" t="s">
        <v>3637</v>
      </c>
      <c r="D3214" s="7" t="s">
        <v>3638</v>
      </c>
      <c r="E3214" s="17"/>
      <c r="F3214" s="8"/>
      <c r="G3214" s="12">
        <f>SUM(G3216:G3221)</f>
        <v>7909.23</v>
      </c>
    </row>
    <row r="3216" spans="1:7">
      <c r="A3216" s="9" t="s">
        <v>3639</v>
      </c>
      <c r="B3216" s="9" t="s">
        <v>3216</v>
      </c>
      <c r="C3216" t="s">
        <v>24</v>
      </c>
      <c r="D3216" t="s">
        <v>627</v>
      </c>
      <c r="E3216" s="18">
        <v>781.4</v>
      </c>
      <c r="F3216" s="2">
        <v>0.82</v>
      </c>
      <c r="G3216" s="13">
        <f t="shared" ref="G3216:G3221" si="135">E3216*F3216</f>
        <v>640.75</v>
      </c>
    </row>
    <row r="3217" spans="1:7">
      <c r="A3217" s="9" t="s">
        <v>3640</v>
      </c>
      <c r="B3217" s="9" t="s">
        <v>502</v>
      </c>
      <c r="C3217" t="s">
        <v>59</v>
      </c>
      <c r="D3217" t="s">
        <v>503</v>
      </c>
      <c r="E3217" s="18">
        <v>35.200000000000003</v>
      </c>
      <c r="F3217" s="2">
        <v>3.16</v>
      </c>
      <c r="G3217" s="13">
        <f t="shared" si="135"/>
        <v>111.23</v>
      </c>
    </row>
    <row r="3218" spans="1:7">
      <c r="A3218" s="9" t="s">
        <v>3641</v>
      </c>
      <c r="B3218" s="9" t="s">
        <v>3270</v>
      </c>
      <c r="C3218" t="s">
        <v>59</v>
      </c>
      <c r="D3218" t="s">
        <v>650</v>
      </c>
      <c r="E3218" s="18">
        <v>239.7</v>
      </c>
      <c r="F3218" s="2">
        <v>3.59</v>
      </c>
      <c r="G3218" s="13">
        <f t="shared" si="135"/>
        <v>860.52</v>
      </c>
    </row>
    <row r="3219" spans="1:7">
      <c r="A3219" s="9" t="s">
        <v>3642</v>
      </c>
      <c r="B3219" s="9" t="s">
        <v>511</v>
      </c>
      <c r="C3219" t="s">
        <v>512</v>
      </c>
      <c r="D3219" t="s">
        <v>513</v>
      </c>
      <c r="E3219" s="18">
        <v>9588</v>
      </c>
      <c r="F3219" s="2">
        <v>0.11</v>
      </c>
      <c r="G3219" s="13">
        <f t="shared" si="135"/>
        <v>1054.68</v>
      </c>
    </row>
    <row r="3220" spans="1:7">
      <c r="A3220" s="9" t="s">
        <v>3643</v>
      </c>
      <c r="B3220" s="9" t="s">
        <v>3273</v>
      </c>
      <c r="C3220" t="s">
        <v>59</v>
      </c>
      <c r="D3220" t="s">
        <v>3274</v>
      </c>
      <c r="E3220" s="18">
        <v>131.69999999999999</v>
      </c>
      <c r="F3220" s="2">
        <v>15.36</v>
      </c>
      <c r="G3220" s="13">
        <f t="shared" si="135"/>
        <v>2022.91</v>
      </c>
    </row>
    <row r="3221" spans="1:7">
      <c r="A3221" s="9" t="s">
        <v>3644</v>
      </c>
      <c r="B3221" s="9" t="s">
        <v>528</v>
      </c>
      <c r="C3221" t="s">
        <v>20</v>
      </c>
      <c r="D3221" t="s">
        <v>529</v>
      </c>
      <c r="E3221" s="18">
        <v>142</v>
      </c>
      <c r="F3221" s="2">
        <v>22.67</v>
      </c>
      <c r="G3221" s="13">
        <f t="shared" si="135"/>
        <v>3219.14</v>
      </c>
    </row>
    <row r="3223" spans="1:7" s="7" customFormat="1" ht="13.15">
      <c r="A3223" s="14" t="s">
        <v>3645</v>
      </c>
      <c r="B3223" s="14" t="s">
        <v>3646</v>
      </c>
      <c r="D3223" s="7" t="s">
        <v>3647</v>
      </c>
      <c r="E3223" s="17"/>
      <c r="F3223" s="8"/>
      <c r="G3223" s="12">
        <f>SUM(G3225:G3237)</f>
        <v>17835.13</v>
      </c>
    </row>
    <row r="3225" spans="1:7">
      <c r="A3225" s="9" t="s">
        <v>3648</v>
      </c>
      <c r="B3225" s="9" t="s">
        <v>3216</v>
      </c>
      <c r="C3225" t="s">
        <v>24</v>
      </c>
      <c r="D3225" t="s">
        <v>627</v>
      </c>
      <c r="E3225" s="18">
        <v>847.55</v>
      </c>
      <c r="F3225" s="2">
        <v>0.82</v>
      </c>
      <c r="G3225" s="13">
        <f t="shared" ref="G3225:G3237" si="136">E3225*F3225</f>
        <v>694.99</v>
      </c>
    </row>
    <row r="3226" spans="1:7">
      <c r="A3226" s="9" t="s">
        <v>3649</v>
      </c>
      <c r="B3226" s="9" t="s">
        <v>502</v>
      </c>
      <c r="C3226" t="s">
        <v>59</v>
      </c>
      <c r="D3226" t="s">
        <v>503</v>
      </c>
      <c r="E3226" s="18">
        <v>480.4</v>
      </c>
      <c r="F3226" s="2">
        <v>3.16</v>
      </c>
      <c r="G3226" s="13">
        <f t="shared" si="136"/>
        <v>1518.06</v>
      </c>
    </row>
    <row r="3227" spans="1:7">
      <c r="A3227" s="9" t="s">
        <v>3650</v>
      </c>
      <c r="B3227" s="9" t="s">
        <v>3270</v>
      </c>
      <c r="C3227" t="s">
        <v>59</v>
      </c>
      <c r="D3227" t="s">
        <v>650</v>
      </c>
      <c r="E3227" s="18">
        <v>27.6</v>
      </c>
      <c r="F3227" s="2">
        <v>3.59</v>
      </c>
      <c r="G3227" s="13">
        <f t="shared" si="136"/>
        <v>99.08</v>
      </c>
    </row>
    <row r="3228" spans="1:7">
      <c r="A3228" s="9" t="s">
        <v>3651</v>
      </c>
      <c r="B3228" s="9" t="s">
        <v>511</v>
      </c>
      <c r="C3228" t="s">
        <v>512</v>
      </c>
      <c r="D3228" t="s">
        <v>513</v>
      </c>
      <c r="E3228" s="18">
        <v>1104</v>
      </c>
      <c r="F3228" s="2">
        <v>0.11</v>
      </c>
      <c r="G3228" s="13">
        <f t="shared" si="136"/>
        <v>121.44</v>
      </c>
    </row>
    <row r="3229" spans="1:7">
      <c r="A3229" s="9" t="s">
        <v>3652</v>
      </c>
      <c r="B3229" s="9" t="s">
        <v>3273</v>
      </c>
      <c r="C3229" t="s">
        <v>59</v>
      </c>
      <c r="D3229" t="s">
        <v>3274</v>
      </c>
      <c r="E3229" s="18">
        <v>141.9</v>
      </c>
      <c r="F3229" s="2">
        <v>15.36</v>
      </c>
      <c r="G3229" s="13">
        <f t="shared" si="136"/>
        <v>2179.58</v>
      </c>
    </row>
    <row r="3230" spans="1:7">
      <c r="A3230" s="9" t="s">
        <v>3653</v>
      </c>
      <c r="B3230" s="9" t="s">
        <v>674</v>
      </c>
      <c r="C3230" t="s">
        <v>59</v>
      </c>
      <c r="D3230" t="s">
        <v>675</v>
      </c>
      <c r="E3230" s="18">
        <v>39.6</v>
      </c>
      <c r="F3230" s="2">
        <v>125.59</v>
      </c>
      <c r="G3230" s="13">
        <f t="shared" si="136"/>
        <v>4973.3599999999997</v>
      </c>
    </row>
    <row r="3231" spans="1:7">
      <c r="A3231" s="9" t="s">
        <v>3654</v>
      </c>
      <c r="B3231" s="9" t="s">
        <v>528</v>
      </c>
      <c r="C3231" t="s">
        <v>20</v>
      </c>
      <c r="D3231" t="s">
        <v>529</v>
      </c>
      <c r="E3231" s="18">
        <v>154.51</v>
      </c>
      <c r="F3231" s="2">
        <v>22.67</v>
      </c>
      <c r="G3231" s="13">
        <f t="shared" si="136"/>
        <v>3502.74</v>
      </c>
    </row>
    <row r="3232" spans="1:7">
      <c r="A3232" s="9" t="s">
        <v>3655</v>
      </c>
      <c r="B3232" s="9" t="s">
        <v>3312</v>
      </c>
      <c r="C3232" t="s">
        <v>20</v>
      </c>
      <c r="D3232" t="s">
        <v>665</v>
      </c>
      <c r="E3232" s="18">
        <v>12</v>
      </c>
      <c r="F3232" s="2">
        <v>182.59</v>
      </c>
      <c r="G3232" s="13">
        <f t="shared" si="136"/>
        <v>2191.08</v>
      </c>
    </row>
    <row r="3233" spans="1:7">
      <c r="A3233" s="9" t="s">
        <v>3656</v>
      </c>
      <c r="B3233" s="9" t="s">
        <v>605</v>
      </c>
      <c r="C3233" t="s">
        <v>470</v>
      </c>
      <c r="D3233" t="s">
        <v>606</v>
      </c>
      <c r="E3233" s="18">
        <v>2</v>
      </c>
      <c r="F3233" s="2">
        <v>458.87</v>
      </c>
      <c r="G3233" s="13">
        <f t="shared" si="136"/>
        <v>917.74</v>
      </c>
    </row>
    <row r="3234" spans="1:7">
      <c r="A3234" s="9" t="s">
        <v>3657</v>
      </c>
      <c r="B3234" s="9" t="s">
        <v>3468</v>
      </c>
      <c r="C3234" t="s">
        <v>470</v>
      </c>
      <c r="D3234" t="s">
        <v>668</v>
      </c>
      <c r="E3234" s="18">
        <v>2</v>
      </c>
      <c r="F3234" s="2">
        <v>374.03</v>
      </c>
      <c r="G3234" s="13">
        <f t="shared" si="136"/>
        <v>748.06</v>
      </c>
    </row>
    <row r="3235" spans="1:7">
      <c r="A3235" s="9" t="s">
        <v>3658</v>
      </c>
      <c r="B3235" s="9" t="s">
        <v>71</v>
      </c>
      <c r="C3235" t="s">
        <v>59</v>
      </c>
      <c r="D3235" t="s">
        <v>72</v>
      </c>
      <c r="E3235" s="18">
        <v>152.4</v>
      </c>
      <c r="F3235" s="2">
        <v>2.7</v>
      </c>
      <c r="G3235" s="13">
        <f t="shared" si="136"/>
        <v>411.48</v>
      </c>
    </row>
    <row r="3236" spans="1:7">
      <c r="A3236" s="9" t="s">
        <v>3659</v>
      </c>
      <c r="B3236" s="9" t="s">
        <v>3278</v>
      </c>
      <c r="C3236" t="s">
        <v>24</v>
      </c>
      <c r="D3236" t="s">
        <v>3279</v>
      </c>
      <c r="E3236" s="18">
        <v>508</v>
      </c>
      <c r="F3236" s="2">
        <v>0.8</v>
      </c>
      <c r="G3236" s="13">
        <f t="shared" si="136"/>
        <v>406.4</v>
      </c>
    </row>
    <row r="3237" spans="1:7">
      <c r="A3237" s="9" t="s">
        <v>3660</v>
      </c>
      <c r="B3237" s="9" t="s">
        <v>77</v>
      </c>
      <c r="C3237" t="s">
        <v>24</v>
      </c>
      <c r="D3237" t="s">
        <v>78</v>
      </c>
      <c r="E3237" s="18">
        <v>508</v>
      </c>
      <c r="F3237" s="2">
        <v>0.14000000000000001</v>
      </c>
      <c r="G3237" s="13">
        <f t="shared" si="136"/>
        <v>71.12</v>
      </c>
    </row>
    <row r="3239" spans="1:7" s="7" customFormat="1" ht="13.15">
      <c r="A3239" s="14" t="s">
        <v>3661</v>
      </c>
      <c r="B3239" s="14" t="s">
        <v>3662</v>
      </c>
      <c r="D3239" s="7" t="s">
        <v>3663</v>
      </c>
      <c r="E3239" s="17"/>
      <c r="F3239" s="8"/>
      <c r="G3239" s="12">
        <f>SUM(G3241:G3255)</f>
        <v>40485.550000000003</v>
      </c>
    </row>
    <row r="3241" spans="1:7">
      <c r="A3241" s="9" t="s">
        <v>3664</v>
      </c>
      <c r="B3241" s="9" t="s">
        <v>3264</v>
      </c>
      <c r="C3241" t="s">
        <v>20</v>
      </c>
      <c r="D3241" t="s">
        <v>21</v>
      </c>
      <c r="E3241" s="18">
        <v>8</v>
      </c>
      <c r="F3241" s="2">
        <v>2.63</v>
      </c>
      <c r="G3241" s="13">
        <f t="shared" ref="G3241:G3255" si="137">E3241*F3241</f>
        <v>21.04</v>
      </c>
    </row>
    <row r="3242" spans="1:7">
      <c r="A3242" s="9" t="s">
        <v>3665</v>
      </c>
      <c r="B3242" s="9" t="s">
        <v>502</v>
      </c>
      <c r="C3242" t="s">
        <v>59</v>
      </c>
      <c r="D3242" t="s">
        <v>503</v>
      </c>
      <c r="E3242" s="18">
        <v>841.1</v>
      </c>
      <c r="F3242" s="2">
        <v>3.16</v>
      </c>
      <c r="G3242" s="13">
        <f t="shared" si="137"/>
        <v>2657.88</v>
      </c>
    </row>
    <row r="3243" spans="1:7">
      <c r="A3243" s="9" t="s">
        <v>3666</v>
      </c>
      <c r="B3243" s="9" t="s">
        <v>3270</v>
      </c>
      <c r="C3243" t="s">
        <v>59</v>
      </c>
      <c r="D3243" t="s">
        <v>650</v>
      </c>
      <c r="E3243" s="18">
        <v>98.5</v>
      </c>
      <c r="F3243" s="2">
        <v>3.59</v>
      </c>
      <c r="G3243" s="13">
        <f t="shared" si="137"/>
        <v>353.62</v>
      </c>
    </row>
    <row r="3244" spans="1:7">
      <c r="A3244" s="9" t="s">
        <v>3667</v>
      </c>
      <c r="B3244" s="9" t="s">
        <v>511</v>
      </c>
      <c r="C3244" t="s">
        <v>512</v>
      </c>
      <c r="D3244" t="s">
        <v>513</v>
      </c>
      <c r="E3244" s="18">
        <v>3841.5</v>
      </c>
      <c r="F3244" s="2">
        <v>0.11</v>
      </c>
      <c r="G3244" s="13">
        <f t="shared" si="137"/>
        <v>422.57</v>
      </c>
    </row>
    <row r="3245" spans="1:7">
      <c r="A3245" s="9" t="s">
        <v>3668</v>
      </c>
      <c r="B3245" s="9" t="s">
        <v>3273</v>
      </c>
      <c r="C3245" t="s">
        <v>59</v>
      </c>
      <c r="D3245" t="s">
        <v>3274</v>
      </c>
      <c r="E3245" s="18">
        <v>601</v>
      </c>
      <c r="F3245" s="2">
        <v>15.36</v>
      </c>
      <c r="G3245" s="13">
        <f t="shared" si="137"/>
        <v>9231.36</v>
      </c>
    </row>
    <row r="3246" spans="1:7">
      <c r="A3246" s="9" t="s">
        <v>3669</v>
      </c>
      <c r="B3246" s="9" t="s">
        <v>674</v>
      </c>
      <c r="C3246" t="s">
        <v>59</v>
      </c>
      <c r="D3246" t="s">
        <v>675</v>
      </c>
      <c r="E3246" s="18">
        <v>13.2</v>
      </c>
      <c r="F3246" s="2">
        <v>125.59</v>
      </c>
      <c r="G3246" s="13">
        <f t="shared" si="137"/>
        <v>1657.79</v>
      </c>
    </row>
    <row r="3247" spans="1:7">
      <c r="A3247" s="9" t="s">
        <v>3670</v>
      </c>
      <c r="B3247" s="9" t="s">
        <v>528</v>
      </c>
      <c r="C3247" t="s">
        <v>20</v>
      </c>
      <c r="D3247" t="s">
        <v>529</v>
      </c>
      <c r="E3247" s="18">
        <v>718.65</v>
      </c>
      <c r="F3247" s="2">
        <v>22.67</v>
      </c>
      <c r="G3247" s="13">
        <f t="shared" si="137"/>
        <v>16291.8</v>
      </c>
    </row>
    <row r="3248" spans="1:7">
      <c r="A3248" s="9" t="s">
        <v>3671</v>
      </c>
      <c r="B3248" s="9" t="s">
        <v>3312</v>
      </c>
      <c r="C3248" t="s">
        <v>20</v>
      </c>
      <c r="D3248" t="s">
        <v>665</v>
      </c>
      <c r="E3248" s="18">
        <v>23</v>
      </c>
      <c r="F3248" s="2">
        <v>182.59</v>
      </c>
      <c r="G3248" s="13">
        <f t="shared" si="137"/>
        <v>4199.57</v>
      </c>
    </row>
    <row r="3249" spans="1:7">
      <c r="A3249" s="9" t="s">
        <v>3672</v>
      </c>
      <c r="B3249" s="9" t="s">
        <v>605</v>
      </c>
      <c r="C3249" t="s">
        <v>470</v>
      </c>
      <c r="D3249" t="s">
        <v>606</v>
      </c>
      <c r="E3249" s="18">
        <v>5</v>
      </c>
      <c r="F3249" s="2">
        <v>458.87</v>
      </c>
      <c r="G3249" s="13">
        <f t="shared" si="137"/>
        <v>2294.35</v>
      </c>
    </row>
    <row r="3250" spans="1:7">
      <c r="A3250" s="9" t="s">
        <v>3673</v>
      </c>
      <c r="B3250" s="9" t="s">
        <v>3468</v>
      </c>
      <c r="C3250" t="s">
        <v>470</v>
      </c>
      <c r="D3250" t="s">
        <v>668</v>
      </c>
      <c r="E3250" s="18">
        <v>3</v>
      </c>
      <c r="F3250" s="2">
        <v>374.03</v>
      </c>
      <c r="G3250" s="13">
        <f t="shared" si="137"/>
        <v>1122.0899999999999</v>
      </c>
    </row>
    <row r="3251" spans="1:7">
      <c r="A3251" s="9" t="s">
        <v>3674</v>
      </c>
      <c r="B3251" s="9" t="s">
        <v>71</v>
      </c>
      <c r="C3251" t="s">
        <v>59</v>
      </c>
      <c r="D3251" t="s">
        <v>72</v>
      </c>
      <c r="E3251" s="18">
        <v>281.88</v>
      </c>
      <c r="F3251" s="2">
        <v>2.7</v>
      </c>
      <c r="G3251" s="13">
        <f t="shared" si="137"/>
        <v>761.08</v>
      </c>
    </row>
    <row r="3252" spans="1:7">
      <c r="A3252" s="9" t="s">
        <v>3675</v>
      </c>
      <c r="B3252" s="9" t="s">
        <v>3278</v>
      </c>
      <c r="C3252" t="s">
        <v>24</v>
      </c>
      <c r="D3252" t="s">
        <v>3279</v>
      </c>
      <c r="E3252" s="18">
        <v>939.6</v>
      </c>
      <c r="F3252" s="2">
        <v>0.8</v>
      </c>
      <c r="G3252" s="13">
        <f t="shared" si="137"/>
        <v>751.68</v>
      </c>
    </row>
    <row r="3253" spans="1:7">
      <c r="A3253" s="9" t="s">
        <v>3676</v>
      </c>
      <c r="B3253" s="9" t="s">
        <v>77</v>
      </c>
      <c r="C3253" t="s">
        <v>24</v>
      </c>
      <c r="D3253" t="s">
        <v>78</v>
      </c>
      <c r="E3253" s="18">
        <v>939.6</v>
      </c>
      <c r="F3253" s="2">
        <v>0.14000000000000001</v>
      </c>
      <c r="G3253" s="13">
        <f t="shared" si="137"/>
        <v>131.54</v>
      </c>
    </row>
    <row r="3254" spans="1:7">
      <c r="A3254" s="9" t="s">
        <v>3677</v>
      </c>
      <c r="B3254" s="9" t="s">
        <v>48</v>
      </c>
      <c r="C3254" t="s">
        <v>20</v>
      </c>
      <c r="D3254" t="s">
        <v>49</v>
      </c>
      <c r="E3254" s="18">
        <v>5</v>
      </c>
      <c r="F3254" s="2">
        <v>49.4</v>
      </c>
      <c r="G3254" s="13">
        <f t="shared" si="137"/>
        <v>247</v>
      </c>
    </row>
    <row r="3255" spans="1:7">
      <c r="A3255" s="9" t="s">
        <v>3678</v>
      </c>
      <c r="B3255" s="9" t="s">
        <v>3378</v>
      </c>
      <c r="C3255" t="s">
        <v>470</v>
      </c>
      <c r="D3255" t="s">
        <v>3379</v>
      </c>
      <c r="E3255" s="18">
        <v>1</v>
      </c>
      <c r="F3255" s="2">
        <v>342.18</v>
      </c>
      <c r="G3255" s="13">
        <f t="shared" si="137"/>
        <v>342.18</v>
      </c>
    </row>
    <row r="3257" spans="1:7" s="7" customFormat="1" ht="13.15">
      <c r="A3257" s="14" t="s">
        <v>3679</v>
      </c>
      <c r="B3257" s="14" t="s">
        <v>3680</v>
      </c>
      <c r="D3257" s="7" t="s">
        <v>3681</v>
      </c>
      <c r="E3257" s="17"/>
      <c r="F3257" s="8"/>
      <c r="G3257" s="12">
        <f>SUM(G3259:G3268)</f>
        <v>10940.17</v>
      </c>
    </row>
    <row r="3259" spans="1:7">
      <c r="A3259" s="9" t="s">
        <v>3682</v>
      </c>
      <c r="B3259" s="9" t="s">
        <v>983</v>
      </c>
      <c r="C3259" t="s">
        <v>20</v>
      </c>
      <c r="D3259" t="s">
        <v>21</v>
      </c>
      <c r="E3259" s="18">
        <v>6</v>
      </c>
      <c r="F3259" s="2">
        <v>5.33</v>
      </c>
      <c r="G3259" s="13">
        <f t="shared" ref="G3259:G3268" si="138">E3259*F3259</f>
        <v>31.98</v>
      </c>
    </row>
    <row r="3260" spans="1:7">
      <c r="A3260" s="9" t="s">
        <v>3683</v>
      </c>
      <c r="B3260" s="9" t="s">
        <v>3511</v>
      </c>
      <c r="C3260" t="s">
        <v>24</v>
      </c>
      <c r="D3260" t="s">
        <v>627</v>
      </c>
      <c r="E3260" s="18">
        <v>391.8</v>
      </c>
      <c r="F3260" s="2">
        <v>0.82</v>
      </c>
      <c r="G3260" s="13">
        <f t="shared" si="138"/>
        <v>321.27999999999997</v>
      </c>
    </row>
    <row r="3261" spans="1:7">
      <c r="A3261" s="9" t="s">
        <v>3684</v>
      </c>
      <c r="B3261" s="9" t="s">
        <v>3479</v>
      </c>
      <c r="C3261" t="s">
        <v>59</v>
      </c>
      <c r="D3261" t="s">
        <v>503</v>
      </c>
      <c r="E3261" s="18">
        <v>23.2</v>
      </c>
      <c r="F3261" s="2">
        <v>5.0599999999999996</v>
      </c>
      <c r="G3261" s="13">
        <f t="shared" si="138"/>
        <v>117.39</v>
      </c>
    </row>
    <row r="3262" spans="1:7">
      <c r="A3262" s="9" t="s">
        <v>3685</v>
      </c>
      <c r="B3262" s="9" t="s">
        <v>3516</v>
      </c>
      <c r="C3262" t="s">
        <v>59</v>
      </c>
      <c r="D3262" t="s">
        <v>650</v>
      </c>
      <c r="E3262" s="18">
        <v>50.9</v>
      </c>
      <c r="F3262" s="2">
        <v>4.21</v>
      </c>
      <c r="G3262" s="13">
        <f t="shared" si="138"/>
        <v>214.29</v>
      </c>
    </row>
    <row r="3263" spans="1:7">
      <c r="A3263" s="9" t="s">
        <v>3686</v>
      </c>
      <c r="B3263" s="9" t="s">
        <v>511</v>
      </c>
      <c r="C3263" t="s">
        <v>512</v>
      </c>
      <c r="D3263" t="s">
        <v>513</v>
      </c>
      <c r="E3263" s="18">
        <v>1985.1</v>
      </c>
      <c r="F3263" s="2">
        <v>0.11</v>
      </c>
      <c r="G3263" s="13">
        <f t="shared" si="138"/>
        <v>218.36</v>
      </c>
    </row>
    <row r="3264" spans="1:7">
      <c r="A3264" s="9" t="s">
        <v>3687</v>
      </c>
      <c r="B3264" s="9" t="s">
        <v>3520</v>
      </c>
      <c r="C3264" t="s">
        <v>59</v>
      </c>
      <c r="D3264" t="s">
        <v>675</v>
      </c>
      <c r="E3264" s="18">
        <v>63</v>
      </c>
      <c r="F3264" s="2">
        <v>151.38</v>
      </c>
      <c r="G3264" s="13">
        <f t="shared" si="138"/>
        <v>9536.94</v>
      </c>
    </row>
    <row r="3265" spans="1:7">
      <c r="A3265" s="9" t="s">
        <v>3688</v>
      </c>
      <c r="B3265" s="9" t="s">
        <v>71</v>
      </c>
      <c r="C3265" t="s">
        <v>59</v>
      </c>
      <c r="D3265" t="s">
        <v>72</v>
      </c>
      <c r="E3265" s="18">
        <v>22.23</v>
      </c>
      <c r="F3265" s="2">
        <v>2.7</v>
      </c>
      <c r="G3265" s="13">
        <f t="shared" si="138"/>
        <v>60.02</v>
      </c>
    </row>
    <row r="3266" spans="1:7">
      <c r="A3266" s="9" t="s">
        <v>3689</v>
      </c>
      <c r="B3266" s="9" t="s">
        <v>3278</v>
      </c>
      <c r="C3266" t="s">
        <v>24</v>
      </c>
      <c r="D3266" t="s">
        <v>3279</v>
      </c>
      <c r="E3266" s="18">
        <v>74.099999999999994</v>
      </c>
      <c r="F3266" s="2">
        <v>0.8</v>
      </c>
      <c r="G3266" s="13">
        <f t="shared" si="138"/>
        <v>59.28</v>
      </c>
    </row>
    <row r="3267" spans="1:7">
      <c r="A3267" s="9" t="s">
        <v>3690</v>
      </c>
      <c r="B3267" s="9" t="s">
        <v>77</v>
      </c>
      <c r="C3267" t="s">
        <v>24</v>
      </c>
      <c r="D3267" t="s">
        <v>78</v>
      </c>
      <c r="E3267" s="18">
        <v>74.099999999999994</v>
      </c>
      <c r="F3267" s="2">
        <v>0.14000000000000001</v>
      </c>
      <c r="G3267" s="13">
        <f t="shared" si="138"/>
        <v>10.37</v>
      </c>
    </row>
    <row r="3268" spans="1:7">
      <c r="A3268" s="9" t="s">
        <v>3691</v>
      </c>
      <c r="B3268" s="9" t="s">
        <v>3550</v>
      </c>
      <c r="C3268" t="s">
        <v>20</v>
      </c>
      <c r="D3268" t="s">
        <v>49</v>
      </c>
      <c r="E3268" s="18">
        <v>6</v>
      </c>
      <c r="F3268" s="2">
        <v>61.71</v>
      </c>
      <c r="G3268" s="13">
        <f t="shared" si="138"/>
        <v>370.26</v>
      </c>
    </row>
    <row r="3270" spans="1:7" s="7" customFormat="1" ht="13.15">
      <c r="A3270" s="14" t="s">
        <v>3692</v>
      </c>
      <c r="B3270" s="14" t="s">
        <v>3693</v>
      </c>
      <c r="D3270" s="7" t="s">
        <v>3694</v>
      </c>
      <c r="E3270" s="17"/>
      <c r="F3270" s="8"/>
      <c r="G3270" s="12">
        <f>SUM(G3272:G3278)</f>
        <v>20552.52</v>
      </c>
    </row>
    <row r="3272" spans="1:7">
      <c r="A3272" s="9" t="s">
        <v>3695</v>
      </c>
      <c r="B3272" s="9" t="s">
        <v>3511</v>
      </c>
      <c r="C3272" t="s">
        <v>24</v>
      </c>
      <c r="D3272" t="s">
        <v>627</v>
      </c>
      <c r="E3272" s="18">
        <v>642.5</v>
      </c>
      <c r="F3272" s="2">
        <v>0.82</v>
      </c>
      <c r="G3272" s="13">
        <f t="shared" ref="G3272:G3278" si="139">E3272*F3272</f>
        <v>526.85</v>
      </c>
    </row>
    <row r="3273" spans="1:7">
      <c r="A3273" s="9" t="s">
        <v>3696</v>
      </c>
      <c r="B3273" s="9" t="s">
        <v>3479</v>
      </c>
      <c r="C3273" t="s">
        <v>59</v>
      </c>
      <c r="D3273" t="s">
        <v>503</v>
      </c>
      <c r="E3273" s="18">
        <v>266.10000000000002</v>
      </c>
      <c r="F3273" s="2">
        <v>5.0599999999999996</v>
      </c>
      <c r="G3273" s="13">
        <f t="shared" si="139"/>
        <v>1346.47</v>
      </c>
    </row>
    <row r="3274" spans="1:7">
      <c r="A3274" s="9" t="s">
        <v>3697</v>
      </c>
      <c r="B3274" s="9" t="s">
        <v>3516</v>
      </c>
      <c r="C3274" t="s">
        <v>59</v>
      </c>
      <c r="D3274" t="s">
        <v>650</v>
      </c>
      <c r="E3274" s="18">
        <v>68.2</v>
      </c>
      <c r="F3274" s="2">
        <v>4.21</v>
      </c>
      <c r="G3274" s="13">
        <f t="shared" si="139"/>
        <v>287.12</v>
      </c>
    </row>
    <row r="3275" spans="1:7">
      <c r="A3275" s="9" t="s">
        <v>3698</v>
      </c>
      <c r="B3275" s="9" t="s">
        <v>511</v>
      </c>
      <c r="C3275" t="s">
        <v>512</v>
      </c>
      <c r="D3275" t="s">
        <v>513</v>
      </c>
      <c r="E3275" s="18">
        <v>2455.1999999999998</v>
      </c>
      <c r="F3275" s="2">
        <v>0.11</v>
      </c>
      <c r="G3275" s="13">
        <f t="shared" si="139"/>
        <v>270.07</v>
      </c>
    </row>
    <row r="3276" spans="1:7">
      <c r="A3276" s="9" t="s">
        <v>3699</v>
      </c>
      <c r="B3276" s="9" t="s">
        <v>983</v>
      </c>
      <c r="C3276" t="s">
        <v>20</v>
      </c>
      <c r="D3276" t="s">
        <v>21</v>
      </c>
      <c r="E3276" s="18">
        <v>25.5</v>
      </c>
      <c r="F3276" s="2">
        <v>5.33</v>
      </c>
      <c r="G3276" s="13">
        <f t="shared" si="139"/>
        <v>135.91999999999999</v>
      </c>
    </row>
    <row r="3277" spans="1:7">
      <c r="A3277" s="9" t="s">
        <v>3700</v>
      </c>
      <c r="B3277" s="9" t="s">
        <v>3520</v>
      </c>
      <c r="C3277" t="s">
        <v>59</v>
      </c>
      <c r="D3277" t="s">
        <v>675</v>
      </c>
      <c r="E3277" s="18">
        <v>107.4</v>
      </c>
      <c r="F3277" s="2">
        <v>151.38</v>
      </c>
      <c r="G3277" s="13">
        <f t="shared" si="139"/>
        <v>16258.21</v>
      </c>
    </row>
    <row r="3278" spans="1:7">
      <c r="A3278" s="9" t="s">
        <v>3701</v>
      </c>
      <c r="B3278" s="9" t="s">
        <v>3550</v>
      </c>
      <c r="C3278" t="s">
        <v>20</v>
      </c>
      <c r="D3278" t="s">
        <v>49</v>
      </c>
      <c r="E3278" s="18">
        <v>28</v>
      </c>
      <c r="F3278" s="2">
        <v>61.71</v>
      </c>
      <c r="G3278" s="13">
        <f t="shared" si="139"/>
        <v>1727.88</v>
      </c>
    </row>
    <row r="3280" spans="1:7" s="7" customFormat="1" ht="13.15">
      <c r="A3280" s="14" t="s">
        <v>3702</v>
      </c>
      <c r="B3280" s="14" t="s">
        <v>3703</v>
      </c>
      <c r="D3280" s="7" t="s">
        <v>3704</v>
      </c>
      <c r="E3280" s="17"/>
      <c r="F3280" s="8"/>
      <c r="G3280" s="12">
        <f>SUM(G3282:G3286)</f>
        <v>17686.349999999999</v>
      </c>
    </row>
    <row r="3282" spans="1:7">
      <c r="A3282" s="9" t="s">
        <v>3705</v>
      </c>
      <c r="B3282" s="9" t="s">
        <v>3511</v>
      </c>
      <c r="C3282" t="s">
        <v>24</v>
      </c>
      <c r="D3282" t="s">
        <v>627</v>
      </c>
      <c r="E3282" s="18">
        <v>682.25</v>
      </c>
      <c r="F3282" s="2">
        <v>0.82</v>
      </c>
      <c r="G3282" s="13">
        <f>E3282*F3282</f>
        <v>559.45000000000005</v>
      </c>
    </row>
    <row r="3283" spans="1:7">
      <c r="A3283" s="9" t="s">
        <v>3706</v>
      </c>
      <c r="B3283" s="9" t="s">
        <v>3479</v>
      </c>
      <c r="C3283" t="s">
        <v>59</v>
      </c>
      <c r="D3283" t="s">
        <v>503</v>
      </c>
      <c r="E3283" s="18">
        <v>31.2</v>
      </c>
      <c r="F3283" s="2">
        <v>5.0599999999999996</v>
      </c>
      <c r="G3283" s="13">
        <f>E3283*F3283</f>
        <v>157.87</v>
      </c>
    </row>
    <row r="3284" spans="1:7">
      <c r="A3284" s="9" t="s">
        <v>3707</v>
      </c>
      <c r="B3284" s="9" t="s">
        <v>3516</v>
      </c>
      <c r="C3284" t="s">
        <v>59</v>
      </c>
      <c r="D3284" t="s">
        <v>650</v>
      </c>
      <c r="E3284" s="18">
        <v>20.3</v>
      </c>
      <c r="F3284" s="2">
        <v>4.21</v>
      </c>
      <c r="G3284" s="13">
        <f>E3284*F3284</f>
        <v>85.46</v>
      </c>
    </row>
    <row r="3285" spans="1:7">
      <c r="A3285" s="9" t="s">
        <v>3708</v>
      </c>
      <c r="B3285" s="9" t="s">
        <v>511</v>
      </c>
      <c r="C3285" t="s">
        <v>512</v>
      </c>
      <c r="D3285" t="s">
        <v>513</v>
      </c>
      <c r="E3285" s="18">
        <v>730.8</v>
      </c>
      <c r="F3285" s="2">
        <v>0.11</v>
      </c>
      <c r="G3285" s="13">
        <f>E3285*F3285</f>
        <v>80.39</v>
      </c>
    </row>
    <row r="3286" spans="1:7">
      <c r="A3286" s="9" t="s">
        <v>3709</v>
      </c>
      <c r="B3286" s="9" t="s">
        <v>3520</v>
      </c>
      <c r="C3286" t="s">
        <v>59</v>
      </c>
      <c r="D3286" t="s">
        <v>675</v>
      </c>
      <c r="E3286" s="18">
        <v>111</v>
      </c>
      <c r="F3286" s="2">
        <v>151.38</v>
      </c>
      <c r="G3286" s="13">
        <f>E3286*F3286</f>
        <v>16803.18</v>
      </c>
    </row>
    <row r="3288" spans="1:7" s="7" customFormat="1" ht="13.15">
      <c r="A3288" s="14" t="s">
        <v>3710</v>
      </c>
      <c r="B3288" s="14" t="s">
        <v>3711</v>
      </c>
      <c r="D3288" s="7" t="s">
        <v>3712</v>
      </c>
      <c r="E3288" s="17"/>
      <c r="F3288" s="8"/>
      <c r="G3288" s="12">
        <f>SUM(G3290:G3294)</f>
        <v>26522.69</v>
      </c>
    </row>
    <row r="3290" spans="1:7">
      <c r="A3290" s="9" t="s">
        <v>3713</v>
      </c>
      <c r="B3290" s="9" t="s">
        <v>3511</v>
      </c>
      <c r="C3290" t="s">
        <v>24</v>
      </c>
      <c r="D3290" t="s">
        <v>627</v>
      </c>
      <c r="E3290" s="18">
        <v>958.5</v>
      </c>
      <c r="F3290" s="2">
        <v>0.82</v>
      </c>
      <c r="G3290" s="13">
        <f>E3290*F3290</f>
        <v>785.97</v>
      </c>
    </row>
    <row r="3291" spans="1:7">
      <c r="A3291" s="9" t="s">
        <v>3714</v>
      </c>
      <c r="B3291" s="9" t="s">
        <v>3479</v>
      </c>
      <c r="C3291" t="s">
        <v>59</v>
      </c>
      <c r="D3291" t="s">
        <v>503</v>
      </c>
      <c r="E3291" s="18">
        <v>266.7</v>
      </c>
      <c r="F3291" s="2">
        <v>5.0599999999999996</v>
      </c>
      <c r="G3291" s="13">
        <f>E3291*F3291</f>
        <v>1349.5</v>
      </c>
    </row>
    <row r="3292" spans="1:7">
      <c r="A3292" s="9" t="s">
        <v>3715</v>
      </c>
      <c r="B3292" s="9" t="s">
        <v>3516</v>
      </c>
      <c r="C3292" t="s">
        <v>59</v>
      </c>
      <c r="D3292" t="s">
        <v>650</v>
      </c>
      <c r="E3292" s="18">
        <v>7.4</v>
      </c>
      <c r="F3292" s="2">
        <v>4.21</v>
      </c>
      <c r="G3292" s="13">
        <f>E3292*F3292</f>
        <v>31.15</v>
      </c>
    </row>
    <row r="3293" spans="1:7">
      <c r="A3293" s="9" t="s">
        <v>3716</v>
      </c>
      <c r="B3293" s="9" t="s">
        <v>511</v>
      </c>
      <c r="C3293" t="s">
        <v>512</v>
      </c>
      <c r="D3293" t="s">
        <v>513</v>
      </c>
      <c r="E3293" s="18">
        <v>266.39999999999998</v>
      </c>
      <c r="F3293" s="2">
        <v>0.11</v>
      </c>
      <c r="G3293" s="13">
        <f>E3293*F3293</f>
        <v>29.3</v>
      </c>
    </row>
    <row r="3294" spans="1:7">
      <c r="A3294" s="9" t="s">
        <v>3717</v>
      </c>
      <c r="B3294" s="9" t="s">
        <v>3520</v>
      </c>
      <c r="C3294" t="s">
        <v>59</v>
      </c>
      <c r="D3294" t="s">
        <v>675</v>
      </c>
      <c r="E3294" s="18">
        <v>160.69999999999999</v>
      </c>
      <c r="F3294" s="2">
        <v>151.38</v>
      </c>
      <c r="G3294" s="13">
        <f>E3294*F3294</f>
        <v>24326.77</v>
      </c>
    </row>
    <row r="3296" spans="1:7" s="7" customFormat="1" ht="13.15">
      <c r="A3296" s="14" t="s">
        <v>3718</v>
      </c>
      <c r="B3296" s="14" t="s">
        <v>3719</v>
      </c>
      <c r="D3296" s="7" t="s">
        <v>3720</v>
      </c>
      <c r="E3296" s="17"/>
      <c r="F3296" s="8"/>
      <c r="G3296" s="12">
        <f>SUM(G3298:G3302)</f>
        <v>21768.48</v>
      </c>
    </row>
    <row r="3298" spans="1:7">
      <c r="A3298" s="9" t="s">
        <v>3721</v>
      </c>
      <c r="B3298" s="9" t="s">
        <v>3511</v>
      </c>
      <c r="C3298" t="s">
        <v>24</v>
      </c>
      <c r="D3298" t="s">
        <v>627</v>
      </c>
      <c r="E3298" s="18">
        <v>802.1</v>
      </c>
      <c r="F3298" s="2">
        <v>0.82</v>
      </c>
      <c r="G3298" s="13">
        <f>E3298*F3298</f>
        <v>657.72</v>
      </c>
    </row>
    <row r="3299" spans="1:7">
      <c r="A3299" s="9" t="s">
        <v>3722</v>
      </c>
      <c r="B3299" s="9" t="s">
        <v>3479</v>
      </c>
      <c r="C3299" t="s">
        <v>59</v>
      </c>
      <c r="D3299" t="s">
        <v>503</v>
      </c>
      <c r="E3299" s="18">
        <v>31.4</v>
      </c>
      <c r="F3299" s="2">
        <v>5.0599999999999996</v>
      </c>
      <c r="G3299" s="13">
        <f>E3299*F3299</f>
        <v>158.88</v>
      </c>
    </row>
    <row r="3300" spans="1:7">
      <c r="A3300" s="9" t="s">
        <v>3723</v>
      </c>
      <c r="B3300" s="9" t="s">
        <v>3516</v>
      </c>
      <c r="C3300" t="s">
        <v>59</v>
      </c>
      <c r="D3300" t="s">
        <v>650</v>
      </c>
      <c r="E3300" s="18">
        <v>90.9</v>
      </c>
      <c r="F3300" s="2">
        <v>4.21</v>
      </c>
      <c r="G3300" s="13">
        <f>E3300*F3300</f>
        <v>382.69</v>
      </c>
    </row>
    <row r="3301" spans="1:7">
      <c r="A3301" s="9" t="s">
        <v>3724</v>
      </c>
      <c r="B3301" s="9" t="s">
        <v>511</v>
      </c>
      <c r="C3301" t="s">
        <v>512</v>
      </c>
      <c r="D3301" t="s">
        <v>513</v>
      </c>
      <c r="E3301" s="18">
        <v>3272.4</v>
      </c>
      <c r="F3301" s="2">
        <v>0.11</v>
      </c>
      <c r="G3301" s="13">
        <f>E3301*F3301</f>
        <v>359.96</v>
      </c>
    </row>
    <row r="3302" spans="1:7">
      <c r="A3302" s="9" t="s">
        <v>3725</v>
      </c>
      <c r="B3302" s="9" t="s">
        <v>3520</v>
      </c>
      <c r="C3302" t="s">
        <v>59</v>
      </c>
      <c r="D3302" t="s">
        <v>675</v>
      </c>
      <c r="E3302" s="18">
        <v>133.5</v>
      </c>
      <c r="F3302" s="2">
        <v>151.38</v>
      </c>
      <c r="G3302" s="13">
        <f>E3302*F3302</f>
        <v>20209.23</v>
      </c>
    </row>
    <row r="3304" spans="1:7" s="7" customFormat="1" ht="13.15">
      <c r="A3304" s="14" t="s">
        <v>3726</v>
      </c>
      <c r="B3304" s="14" t="s">
        <v>3727</v>
      </c>
      <c r="D3304" s="7" t="s">
        <v>3728</v>
      </c>
      <c r="E3304" s="17"/>
      <c r="F3304" s="8"/>
      <c r="G3304" s="12">
        <f>SUM(G3306:G3310)</f>
        <v>8059.68</v>
      </c>
    </row>
    <row r="3306" spans="1:7">
      <c r="A3306" s="9" t="s">
        <v>3729</v>
      </c>
      <c r="B3306" s="9" t="s">
        <v>3511</v>
      </c>
      <c r="C3306" t="s">
        <v>24</v>
      </c>
      <c r="D3306" t="s">
        <v>627</v>
      </c>
      <c r="E3306" s="18">
        <v>287.25</v>
      </c>
      <c r="F3306" s="2">
        <v>0.82</v>
      </c>
      <c r="G3306" s="13">
        <f>E3306*F3306</f>
        <v>235.55</v>
      </c>
    </row>
    <row r="3307" spans="1:7">
      <c r="A3307" s="9" t="s">
        <v>3730</v>
      </c>
      <c r="B3307" s="9" t="s">
        <v>3479</v>
      </c>
      <c r="C3307" t="s">
        <v>59</v>
      </c>
      <c r="D3307" t="s">
        <v>503</v>
      </c>
      <c r="E3307" s="18">
        <v>89.9</v>
      </c>
      <c r="F3307" s="2">
        <v>5.0599999999999996</v>
      </c>
      <c r="G3307" s="13">
        <f>E3307*F3307</f>
        <v>454.89</v>
      </c>
    </row>
    <row r="3308" spans="1:7">
      <c r="A3308" s="9" t="s">
        <v>3731</v>
      </c>
      <c r="B3308" s="9" t="s">
        <v>3516</v>
      </c>
      <c r="C3308" t="s">
        <v>59</v>
      </c>
      <c r="D3308" t="s">
        <v>650</v>
      </c>
      <c r="E3308" s="18">
        <v>10.9</v>
      </c>
      <c r="F3308" s="2">
        <v>4.21</v>
      </c>
      <c r="G3308" s="13">
        <f>E3308*F3308</f>
        <v>45.89</v>
      </c>
    </row>
    <row r="3309" spans="1:7">
      <c r="A3309" s="9" t="s">
        <v>3732</v>
      </c>
      <c r="B3309" s="9" t="s">
        <v>511</v>
      </c>
      <c r="C3309" t="s">
        <v>512</v>
      </c>
      <c r="D3309" t="s">
        <v>513</v>
      </c>
      <c r="E3309" s="18">
        <v>381.5</v>
      </c>
      <c r="F3309" s="2">
        <v>0.11</v>
      </c>
      <c r="G3309" s="13">
        <f>E3309*F3309</f>
        <v>41.97</v>
      </c>
    </row>
    <row r="3310" spans="1:7">
      <c r="A3310" s="9" t="s">
        <v>3733</v>
      </c>
      <c r="B3310" s="9" t="s">
        <v>3520</v>
      </c>
      <c r="C3310" t="s">
        <v>59</v>
      </c>
      <c r="D3310" t="s">
        <v>675</v>
      </c>
      <c r="E3310" s="18">
        <v>48.1</v>
      </c>
      <c r="F3310" s="2">
        <v>151.38</v>
      </c>
      <c r="G3310" s="13">
        <f>E3310*F3310</f>
        <v>7281.38</v>
      </c>
    </row>
    <row r="3312" spans="1:7" s="7" customFormat="1" ht="13.15">
      <c r="A3312" s="14" t="s">
        <v>3734</v>
      </c>
      <c r="B3312" s="14" t="s">
        <v>3735</v>
      </c>
      <c r="D3312" s="7" t="s">
        <v>3736</v>
      </c>
      <c r="E3312" s="17"/>
      <c r="F3312" s="8"/>
      <c r="G3312" s="12">
        <f>SUM(G3314:G3328)</f>
        <v>29444.52</v>
      </c>
    </row>
    <row r="3314" spans="1:7">
      <c r="A3314" s="9" t="s">
        <v>3737</v>
      </c>
      <c r="B3314" s="9" t="s">
        <v>3264</v>
      </c>
      <c r="C3314" t="s">
        <v>20</v>
      </c>
      <c r="D3314" t="s">
        <v>21</v>
      </c>
      <c r="E3314" s="18">
        <v>20</v>
      </c>
      <c r="F3314" s="2">
        <v>2.63</v>
      </c>
      <c r="G3314" s="13">
        <f t="shared" ref="G3314:G3328" si="140">E3314*F3314</f>
        <v>52.6</v>
      </c>
    </row>
    <row r="3315" spans="1:7">
      <c r="A3315" s="9" t="s">
        <v>3738</v>
      </c>
      <c r="B3315" s="9" t="s">
        <v>3216</v>
      </c>
      <c r="C3315" t="s">
        <v>24</v>
      </c>
      <c r="D3315" t="s">
        <v>627</v>
      </c>
      <c r="E3315" s="18">
        <v>977.7</v>
      </c>
      <c r="F3315" s="2">
        <v>0.82</v>
      </c>
      <c r="G3315" s="13">
        <f t="shared" si="140"/>
        <v>801.71</v>
      </c>
    </row>
    <row r="3316" spans="1:7">
      <c r="A3316" s="9" t="s">
        <v>3739</v>
      </c>
      <c r="B3316" s="9" t="s">
        <v>502</v>
      </c>
      <c r="C3316" t="s">
        <v>59</v>
      </c>
      <c r="D3316" t="s">
        <v>503</v>
      </c>
      <c r="E3316" s="18">
        <v>37.299999999999997</v>
      </c>
      <c r="F3316" s="2">
        <v>3.16</v>
      </c>
      <c r="G3316" s="13">
        <f t="shared" si="140"/>
        <v>117.87</v>
      </c>
    </row>
    <row r="3317" spans="1:7">
      <c r="A3317" s="9" t="s">
        <v>3740</v>
      </c>
      <c r="B3317" s="9" t="s">
        <v>3270</v>
      </c>
      <c r="C3317" t="s">
        <v>59</v>
      </c>
      <c r="D3317" t="s">
        <v>650</v>
      </c>
      <c r="E3317" s="18">
        <v>49.3</v>
      </c>
      <c r="F3317" s="2">
        <v>3.59</v>
      </c>
      <c r="G3317" s="13">
        <f t="shared" si="140"/>
        <v>176.99</v>
      </c>
    </row>
    <row r="3318" spans="1:7">
      <c r="A3318" s="9" t="s">
        <v>3741</v>
      </c>
      <c r="B3318" s="9" t="s">
        <v>511</v>
      </c>
      <c r="C3318" t="s">
        <v>512</v>
      </c>
      <c r="D3318" t="s">
        <v>513</v>
      </c>
      <c r="E3318" s="18">
        <v>1725.5</v>
      </c>
      <c r="F3318" s="2">
        <v>0.11</v>
      </c>
      <c r="G3318" s="13">
        <f t="shared" si="140"/>
        <v>189.81</v>
      </c>
    </row>
    <row r="3319" spans="1:7">
      <c r="A3319" s="9" t="s">
        <v>3742</v>
      </c>
      <c r="B3319" s="9" t="s">
        <v>528</v>
      </c>
      <c r="C3319" t="s">
        <v>20</v>
      </c>
      <c r="D3319" t="s">
        <v>529</v>
      </c>
      <c r="E3319" s="18">
        <v>195.54</v>
      </c>
      <c r="F3319" s="2">
        <v>22.67</v>
      </c>
      <c r="G3319" s="13">
        <f t="shared" si="140"/>
        <v>4432.8900000000003</v>
      </c>
    </row>
    <row r="3320" spans="1:7">
      <c r="A3320" s="9" t="s">
        <v>3743</v>
      </c>
      <c r="B3320" s="9" t="s">
        <v>3312</v>
      </c>
      <c r="C3320" t="s">
        <v>20</v>
      </c>
      <c r="D3320" t="s">
        <v>665</v>
      </c>
      <c r="E3320" s="18">
        <v>5</v>
      </c>
      <c r="F3320" s="2">
        <v>182.59</v>
      </c>
      <c r="G3320" s="13">
        <f t="shared" si="140"/>
        <v>912.95</v>
      </c>
    </row>
    <row r="3321" spans="1:7">
      <c r="A3321" s="9" t="s">
        <v>3744</v>
      </c>
      <c r="B3321" s="9" t="s">
        <v>605</v>
      </c>
      <c r="C3321" t="s">
        <v>470</v>
      </c>
      <c r="D3321" t="s">
        <v>606</v>
      </c>
      <c r="E3321" s="18">
        <v>1</v>
      </c>
      <c r="F3321" s="2">
        <v>458.87</v>
      </c>
      <c r="G3321" s="13">
        <f t="shared" si="140"/>
        <v>458.87</v>
      </c>
    </row>
    <row r="3322" spans="1:7">
      <c r="A3322" s="9" t="s">
        <v>3745</v>
      </c>
      <c r="B3322" s="9" t="s">
        <v>3468</v>
      </c>
      <c r="C3322" t="s">
        <v>470</v>
      </c>
      <c r="D3322" t="s">
        <v>668</v>
      </c>
      <c r="E3322" s="18">
        <v>1</v>
      </c>
      <c r="F3322" s="2">
        <v>374.03</v>
      </c>
      <c r="G3322" s="13">
        <f t="shared" si="140"/>
        <v>374.03</v>
      </c>
    </row>
    <row r="3323" spans="1:7">
      <c r="A3323" s="9" t="s">
        <v>3746</v>
      </c>
      <c r="B3323" s="9" t="s">
        <v>674</v>
      </c>
      <c r="C3323" t="s">
        <v>59</v>
      </c>
      <c r="D3323" t="s">
        <v>675</v>
      </c>
      <c r="E3323" s="18">
        <v>162.80000000000001</v>
      </c>
      <c r="F3323" s="2">
        <v>125.59</v>
      </c>
      <c r="G3323" s="13">
        <f t="shared" si="140"/>
        <v>20446.05</v>
      </c>
    </row>
    <row r="3324" spans="1:7">
      <c r="A3324" s="9" t="s">
        <v>3747</v>
      </c>
      <c r="B3324" s="9" t="s">
        <v>71</v>
      </c>
      <c r="C3324" t="s">
        <v>59</v>
      </c>
      <c r="D3324" t="s">
        <v>72</v>
      </c>
      <c r="E3324" s="18">
        <v>25.98</v>
      </c>
      <c r="F3324" s="2">
        <v>2.7</v>
      </c>
      <c r="G3324" s="13">
        <f t="shared" si="140"/>
        <v>70.150000000000006</v>
      </c>
    </row>
    <row r="3325" spans="1:7">
      <c r="A3325" s="9" t="s">
        <v>3748</v>
      </c>
      <c r="B3325" s="9" t="s">
        <v>3373</v>
      </c>
      <c r="C3325" t="s">
        <v>24</v>
      </c>
      <c r="D3325" t="s">
        <v>3374</v>
      </c>
      <c r="E3325" s="18">
        <v>86.6</v>
      </c>
      <c r="F3325" s="2">
        <v>2.5</v>
      </c>
      <c r="G3325" s="13">
        <f t="shared" si="140"/>
        <v>216.5</v>
      </c>
    </row>
    <row r="3326" spans="1:7">
      <c r="A3326" s="9" t="s">
        <v>3749</v>
      </c>
      <c r="B3326" s="9" t="s">
        <v>77</v>
      </c>
      <c r="C3326" t="s">
        <v>24</v>
      </c>
      <c r="D3326" t="s">
        <v>78</v>
      </c>
      <c r="E3326" s="18">
        <v>86.6</v>
      </c>
      <c r="F3326" s="2">
        <v>0.14000000000000001</v>
      </c>
      <c r="G3326" s="13">
        <f t="shared" si="140"/>
        <v>12.12</v>
      </c>
    </row>
    <row r="3327" spans="1:7">
      <c r="A3327" s="9" t="s">
        <v>3750</v>
      </c>
      <c r="B3327" s="9" t="s">
        <v>48</v>
      </c>
      <c r="C3327" t="s">
        <v>20</v>
      </c>
      <c r="D3327" t="s">
        <v>49</v>
      </c>
      <c r="E3327" s="18">
        <v>17</v>
      </c>
      <c r="F3327" s="2">
        <v>49.4</v>
      </c>
      <c r="G3327" s="13">
        <f t="shared" si="140"/>
        <v>839.8</v>
      </c>
    </row>
    <row r="3328" spans="1:7">
      <c r="A3328" s="9" t="s">
        <v>3751</v>
      </c>
      <c r="B3328" s="9" t="s">
        <v>3378</v>
      </c>
      <c r="C3328" t="s">
        <v>470</v>
      </c>
      <c r="D3328" t="s">
        <v>3379</v>
      </c>
      <c r="E3328" s="18">
        <v>1</v>
      </c>
      <c r="F3328" s="2">
        <v>342.18</v>
      </c>
      <c r="G3328" s="13">
        <f t="shared" si="140"/>
        <v>342.18</v>
      </c>
    </row>
    <row r="3330" spans="1:7" s="7" customFormat="1" ht="13.15">
      <c r="A3330" s="14" t="s">
        <v>3752</v>
      </c>
      <c r="B3330" s="14" t="s">
        <v>3753</v>
      </c>
      <c r="D3330" s="7" t="s">
        <v>3754</v>
      </c>
      <c r="E3330" s="17"/>
      <c r="F3330" s="8"/>
      <c r="G3330" s="12">
        <f>SUM(G3332:G3343)</f>
        <v>86776.38</v>
      </c>
    </row>
    <row r="3332" spans="1:7">
      <c r="A3332" s="9" t="s">
        <v>3755</v>
      </c>
      <c r="B3332" s="9" t="s">
        <v>3216</v>
      </c>
      <c r="C3332" t="s">
        <v>24</v>
      </c>
      <c r="D3332" t="s">
        <v>627</v>
      </c>
      <c r="E3332" s="18">
        <v>3000</v>
      </c>
      <c r="F3332" s="2">
        <v>0.82</v>
      </c>
      <c r="G3332" s="13">
        <f t="shared" ref="G3332:G3343" si="141">E3332*F3332</f>
        <v>2460</v>
      </c>
    </row>
    <row r="3333" spans="1:7">
      <c r="A3333" s="9" t="s">
        <v>3756</v>
      </c>
      <c r="B3333" s="9" t="s">
        <v>3218</v>
      </c>
      <c r="C3333" t="s">
        <v>59</v>
      </c>
      <c r="D3333" t="s">
        <v>503</v>
      </c>
      <c r="E3333" s="18">
        <v>2837.5</v>
      </c>
      <c r="F3333" s="2">
        <v>2.52</v>
      </c>
      <c r="G3333" s="13">
        <f t="shared" si="141"/>
        <v>7150.5</v>
      </c>
    </row>
    <row r="3334" spans="1:7">
      <c r="A3334" s="9" t="s">
        <v>3757</v>
      </c>
      <c r="B3334" s="9" t="s">
        <v>3306</v>
      </c>
      <c r="C3334" t="s">
        <v>59</v>
      </c>
      <c r="D3334" t="s">
        <v>650</v>
      </c>
      <c r="E3334" s="18">
        <v>1830.4</v>
      </c>
      <c r="F3334" s="2">
        <v>3.4</v>
      </c>
      <c r="G3334" s="13">
        <f t="shared" si="141"/>
        <v>6223.36</v>
      </c>
    </row>
    <row r="3335" spans="1:7">
      <c r="A3335" s="9" t="s">
        <v>3758</v>
      </c>
      <c r="B3335" s="9" t="s">
        <v>511</v>
      </c>
      <c r="C3335" t="s">
        <v>512</v>
      </c>
      <c r="D3335" t="s">
        <v>513</v>
      </c>
      <c r="E3335" s="18">
        <v>64064</v>
      </c>
      <c r="F3335" s="2">
        <v>0.11</v>
      </c>
      <c r="G3335" s="13">
        <f t="shared" si="141"/>
        <v>7047.04</v>
      </c>
    </row>
    <row r="3336" spans="1:7">
      <c r="A3336" s="9" t="s">
        <v>3759</v>
      </c>
      <c r="B3336" s="9" t="s">
        <v>3273</v>
      </c>
      <c r="C3336" t="s">
        <v>59</v>
      </c>
      <c r="D3336" t="s">
        <v>3274</v>
      </c>
      <c r="E3336" s="18">
        <v>1197</v>
      </c>
      <c r="F3336" s="2">
        <v>15.36</v>
      </c>
      <c r="G3336" s="13">
        <f t="shared" si="141"/>
        <v>18385.919999999998</v>
      </c>
    </row>
    <row r="3337" spans="1:7">
      <c r="A3337" s="9" t="s">
        <v>3760</v>
      </c>
      <c r="B3337" s="9" t="s">
        <v>528</v>
      </c>
      <c r="C3337" t="s">
        <v>20</v>
      </c>
      <c r="D3337" t="s">
        <v>529</v>
      </c>
      <c r="E3337" s="18">
        <v>1400</v>
      </c>
      <c r="F3337" s="2">
        <v>22.67</v>
      </c>
      <c r="G3337" s="13">
        <f t="shared" si="141"/>
        <v>31738</v>
      </c>
    </row>
    <row r="3338" spans="1:7">
      <c r="A3338" s="9" t="s">
        <v>3761</v>
      </c>
      <c r="B3338" s="9" t="s">
        <v>3312</v>
      </c>
      <c r="C3338" t="s">
        <v>20</v>
      </c>
      <c r="D3338" t="s">
        <v>665</v>
      </c>
      <c r="E3338" s="18">
        <v>17</v>
      </c>
      <c r="F3338" s="2">
        <v>182.59</v>
      </c>
      <c r="G3338" s="13">
        <f t="shared" si="141"/>
        <v>3104.03</v>
      </c>
    </row>
    <row r="3339" spans="1:7">
      <c r="A3339" s="9" t="s">
        <v>3762</v>
      </c>
      <c r="B3339" s="9" t="s">
        <v>605</v>
      </c>
      <c r="C3339" t="s">
        <v>470</v>
      </c>
      <c r="D3339" t="s">
        <v>606</v>
      </c>
      <c r="E3339" s="18">
        <v>3</v>
      </c>
      <c r="F3339" s="2">
        <v>458.87</v>
      </c>
      <c r="G3339" s="13">
        <f t="shared" si="141"/>
        <v>1376.61</v>
      </c>
    </row>
    <row r="3340" spans="1:7">
      <c r="A3340" s="9" t="s">
        <v>3763</v>
      </c>
      <c r="B3340" s="9" t="s">
        <v>3468</v>
      </c>
      <c r="C3340" t="s">
        <v>470</v>
      </c>
      <c r="D3340" t="s">
        <v>668</v>
      </c>
      <c r="E3340" s="18">
        <v>3</v>
      </c>
      <c r="F3340" s="2">
        <v>374.03</v>
      </c>
      <c r="G3340" s="13">
        <f t="shared" si="141"/>
        <v>1122.0899999999999</v>
      </c>
    </row>
    <row r="3341" spans="1:7">
      <c r="A3341" s="9" t="s">
        <v>3764</v>
      </c>
      <c r="B3341" s="9" t="s">
        <v>71</v>
      </c>
      <c r="C3341" t="s">
        <v>59</v>
      </c>
      <c r="D3341" t="s">
        <v>72</v>
      </c>
      <c r="E3341" s="18">
        <v>1400.37</v>
      </c>
      <c r="F3341" s="2">
        <v>2.7</v>
      </c>
      <c r="G3341" s="13">
        <f t="shared" si="141"/>
        <v>3781</v>
      </c>
    </row>
    <row r="3342" spans="1:7">
      <c r="A3342" s="9" t="s">
        <v>3765</v>
      </c>
      <c r="B3342" s="9" t="s">
        <v>3278</v>
      </c>
      <c r="C3342" t="s">
        <v>24</v>
      </c>
      <c r="D3342" t="s">
        <v>3279</v>
      </c>
      <c r="E3342" s="18">
        <v>4667.8999999999996</v>
      </c>
      <c r="F3342" s="2">
        <v>0.8</v>
      </c>
      <c r="G3342" s="13">
        <f t="shared" si="141"/>
        <v>3734.32</v>
      </c>
    </row>
    <row r="3343" spans="1:7">
      <c r="A3343" s="9" t="s">
        <v>3766</v>
      </c>
      <c r="B3343" s="9" t="s">
        <v>77</v>
      </c>
      <c r="C3343" t="s">
        <v>24</v>
      </c>
      <c r="D3343" t="s">
        <v>78</v>
      </c>
      <c r="E3343" s="18">
        <v>4667.8999999999996</v>
      </c>
      <c r="F3343" s="2">
        <v>0.14000000000000001</v>
      </c>
      <c r="G3343" s="13">
        <f t="shared" si="141"/>
        <v>653.51</v>
      </c>
    </row>
    <row r="3345" spans="1:7" s="7" customFormat="1" ht="13.15">
      <c r="A3345" s="14" t="s">
        <v>3767</v>
      </c>
      <c r="B3345" s="14" t="s">
        <v>3768</v>
      </c>
      <c r="D3345" s="7" t="s">
        <v>3769</v>
      </c>
      <c r="E3345" s="17"/>
      <c r="F3345" s="8"/>
      <c r="G3345" s="12">
        <f>SUM(G3347:G3356)</f>
        <v>7783.03</v>
      </c>
    </row>
    <row r="3347" spans="1:7">
      <c r="A3347" s="9" t="s">
        <v>3770</v>
      </c>
      <c r="B3347" s="9" t="s">
        <v>3216</v>
      </c>
      <c r="C3347" t="s">
        <v>24</v>
      </c>
      <c r="D3347" t="s">
        <v>627</v>
      </c>
      <c r="E3347" s="18">
        <v>734.6</v>
      </c>
      <c r="F3347" s="2">
        <v>0.82</v>
      </c>
      <c r="G3347" s="13">
        <f t="shared" ref="G3347:G3356" si="142">E3347*F3347</f>
        <v>602.37</v>
      </c>
    </row>
    <row r="3348" spans="1:7">
      <c r="A3348" s="9" t="s">
        <v>3771</v>
      </c>
      <c r="B3348" s="9" t="s">
        <v>3267</v>
      </c>
      <c r="C3348" t="s">
        <v>470</v>
      </c>
      <c r="D3348" t="s">
        <v>645</v>
      </c>
      <c r="E3348" s="18">
        <v>1</v>
      </c>
      <c r="F3348" s="2">
        <v>24.51</v>
      </c>
      <c r="G3348" s="13">
        <f t="shared" si="142"/>
        <v>24.51</v>
      </c>
    </row>
    <row r="3349" spans="1:7">
      <c r="A3349" s="9" t="s">
        <v>3772</v>
      </c>
      <c r="B3349" s="9" t="s">
        <v>502</v>
      </c>
      <c r="C3349" t="s">
        <v>59</v>
      </c>
      <c r="D3349" t="s">
        <v>503</v>
      </c>
      <c r="E3349" s="18">
        <v>11.1</v>
      </c>
      <c r="F3349" s="2">
        <v>3.16</v>
      </c>
      <c r="G3349" s="13">
        <f t="shared" si="142"/>
        <v>35.08</v>
      </c>
    </row>
    <row r="3350" spans="1:7">
      <c r="A3350" s="9" t="s">
        <v>3773</v>
      </c>
      <c r="B3350" s="9" t="s">
        <v>3270</v>
      </c>
      <c r="C3350" t="s">
        <v>59</v>
      </c>
      <c r="D3350" t="s">
        <v>650</v>
      </c>
      <c r="E3350" s="18">
        <v>168.8</v>
      </c>
      <c r="F3350" s="2">
        <v>3.59</v>
      </c>
      <c r="G3350" s="13">
        <f t="shared" si="142"/>
        <v>605.99</v>
      </c>
    </row>
    <row r="3351" spans="1:7">
      <c r="A3351" s="9" t="s">
        <v>3774</v>
      </c>
      <c r="B3351" s="9" t="s">
        <v>511</v>
      </c>
      <c r="C3351" t="s">
        <v>512</v>
      </c>
      <c r="D3351" t="s">
        <v>513</v>
      </c>
      <c r="E3351" s="18">
        <v>5908</v>
      </c>
      <c r="F3351" s="2">
        <v>0.11</v>
      </c>
      <c r="G3351" s="13">
        <f t="shared" si="142"/>
        <v>649.88</v>
      </c>
    </row>
    <row r="3352" spans="1:7">
      <c r="A3352" s="9" t="s">
        <v>3775</v>
      </c>
      <c r="B3352" s="9" t="s">
        <v>3273</v>
      </c>
      <c r="C3352" t="s">
        <v>59</v>
      </c>
      <c r="D3352" t="s">
        <v>3274</v>
      </c>
      <c r="E3352" s="18">
        <v>124.6</v>
      </c>
      <c r="F3352" s="2">
        <v>15.36</v>
      </c>
      <c r="G3352" s="13">
        <f t="shared" si="142"/>
        <v>1913.86</v>
      </c>
    </row>
    <row r="3353" spans="1:7">
      <c r="A3353" s="9" t="s">
        <v>3776</v>
      </c>
      <c r="B3353" s="9" t="s">
        <v>528</v>
      </c>
      <c r="C3353" t="s">
        <v>20</v>
      </c>
      <c r="D3353" t="s">
        <v>529</v>
      </c>
      <c r="E3353" s="18">
        <v>146.91999999999999</v>
      </c>
      <c r="F3353" s="2">
        <v>22.67</v>
      </c>
      <c r="G3353" s="13">
        <f t="shared" si="142"/>
        <v>3330.68</v>
      </c>
    </row>
    <row r="3354" spans="1:7">
      <c r="A3354" s="9" t="s">
        <v>3777</v>
      </c>
      <c r="B3354" s="9" t="s">
        <v>71</v>
      </c>
      <c r="C3354" t="s">
        <v>59</v>
      </c>
      <c r="D3354" t="s">
        <v>72</v>
      </c>
      <c r="E3354" s="18">
        <v>53.97</v>
      </c>
      <c r="F3354" s="2">
        <v>2.7</v>
      </c>
      <c r="G3354" s="13">
        <f t="shared" si="142"/>
        <v>145.72</v>
      </c>
    </row>
    <row r="3355" spans="1:7">
      <c r="A3355" s="9" t="s">
        <v>3778</v>
      </c>
      <c r="B3355" s="9" t="s">
        <v>3373</v>
      </c>
      <c r="C3355" t="s">
        <v>24</v>
      </c>
      <c r="D3355" t="s">
        <v>3374</v>
      </c>
      <c r="E3355" s="18">
        <v>179.9</v>
      </c>
      <c r="F3355" s="2">
        <v>2.5</v>
      </c>
      <c r="G3355" s="13">
        <f t="shared" si="142"/>
        <v>449.75</v>
      </c>
    </row>
    <row r="3356" spans="1:7">
      <c r="A3356" s="9" t="s">
        <v>3779</v>
      </c>
      <c r="B3356" s="9" t="s">
        <v>77</v>
      </c>
      <c r="C3356" t="s">
        <v>24</v>
      </c>
      <c r="D3356" t="s">
        <v>78</v>
      </c>
      <c r="E3356" s="18">
        <v>179.9</v>
      </c>
      <c r="F3356" s="2">
        <v>0.14000000000000001</v>
      </c>
      <c r="G3356" s="13">
        <f t="shared" si="142"/>
        <v>25.19</v>
      </c>
    </row>
    <row r="3358" spans="1:7" s="7" customFormat="1" ht="13.15">
      <c r="A3358" s="14" t="s">
        <v>3780</v>
      </c>
      <c r="B3358" s="14" t="s">
        <v>3781</v>
      </c>
      <c r="D3358" s="7" t="s">
        <v>3782</v>
      </c>
      <c r="E3358" s="17"/>
      <c r="F3358" s="8"/>
      <c r="G3358" s="12">
        <f>SUM(G3360:G3371)</f>
        <v>7786.42</v>
      </c>
    </row>
    <row r="3360" spans="1:7">
      <c r="A3360" s="9" t="s">
        <v>3783</v>
      </c>
      <c r="B3360" s="9" t="s">
        <v>3216</v>
      </c>
      <c r="C3360" t="s">
        <v>24</v>
      </c>
      <c r="D3360" t="s">
        <v>627</v>
      </c>
      <c r="E3360" s="18">
        <v>570.6</v>
      </c>
      <c r="F3360" s="2">
        <v>0.82</v>
      </c>
      <c r="G3360" s="13">
        <f t="shared" ref="G3360:G3371" si="143">E3360*F3360</f>
        <v>467.89</v>
      </c>
    </row>
    <row r="3361" spans="1:7">
      <c r="A3361" s="9" t="s">
        <v>3784</v>
      </c>
      <c r="B3361" s="9" t="s">
        <v>502</v>
      </c>
      <c r="C3361" t="s">
        <v>59</v>
      </c>
      <c r="D3361" t="s">
        <v>503</v>
      </c>
      <c r="E3361" s="18">
        <v>87</v>
      </c>
      <c r="F3361" s="2">
        <v>3.16</v>
      </c>
      <c r="G3361" s="13">
        <f t="shared" si="143"/>
        <v>274.92</v>
      </c>
    </row>
    <row r="3362" spans="1:7">
      <c r="A3362" s="9" t="s">
        <v>3785</v>
      </c>
      <c r="B3362" s="9" t="s">
        <v>3270</v>
      </c>
      <c r="C3362" t="s">
        <v>59</v>
      </c>
      <c r="D3362" t="s">
        <v>650</v>
      </c>
      <c r="E3362" s="18">
        <v>12.9</v>
      </c>
      <c r="F3362" s="2">
        <v>3.59</v>
      </c>
      <c r="G3362" s="13">
        <f t="shared" si="143"/>
        <v>46.31</v>
      </c>
    </row>
    <row r="3363" spans="1:7">
      <c r="A3363" s="9" t="s">
        <v>3786</v>
      </c>
      <c r="B3363" s="9" t="s">
        <v>511</v>
      </c>
      <c r="C3363" t="s">
        <v>512</v>
      </c>
      <c r="D3363" t="s">
        <v>513</v>
      </c>
      <c r="E3363" s="18">
        <v>451.5</v>
      </c>
      <c r="F3363" s="2">
        <v>0.11</v>
      </c>
      <c r="G3363" s="13">
        <f t="shared" si="143"/>
        <v>49.67</v>
      </c>
    </row>
    <row r="3364" spans="1:7">
      <c r="A3364" s="9" t="s">
        <v>3787</v>
      </c>
      <c r="B3364" s="9" t="s">
        <v>3273</v>
      </c>
      <c r="C3364" t="s">
        <v>59</v>
      </c>
      <c r="D3364" t="s">
        <v>3274</v>
      </c>
      <c r="E3364" s="18">
        <v>94.9</v>
      </c>
      <c r="F3364" s="2">
        <v>15.36</v>
      </c>
      <c r="G3364" s="13">
        <f t="shared" si="143"/>
        <v>1457.66</v>
      </c>
    </row>
    <row r="3365" spans="1:7">
      <c r="A3365" s="9" t="s">
        <v>3788</v>
      </c>
      <c r="B3365" s="9" t="s">
        <v>528</v>
      </c>
      <c r="C3365" t="s">
        <v>20</v>
      </c>
      <c r="D3365" t="s">
        <v>529</v>
      </c>
      <c r="E3365" s="18">
        <v>114.12</v>
      </c>
      <c r="F3365" s="2">
        <v>22.67</v>
      </c>
      <c r="G3365" s="13">
        <f t="shared" si="143"/>
        <v>2587.1</v>
      </c>
    </row>
    <row r="3366" spans="1:7">
      <c r="A3366" s="9" t="s">
        <v>3789</v>
      </c>
      <c r="B3366" s="9" t="s">
        <v>3312</v>
      </c>
      <c r="C3366" t="s">
        <v>20</v>
      </c>
      <c r="D3366" t="s">
        <v>665</v>
      </c>
      <c r="E3366" s="18">
        <v>6</v>
      </c>
      <c r="F3366" s="2">
        <v>182.59</v>
      </c>
      <c r="G3366" s="13">
        <f t="shared" si="143"/>
        <v>1095.54</v>
      </c>
    </row>
    <row r="3367" spans="1:7">
      <c r="A3367" s="9" t="s">
        <v>3790</v>
      </c>
      <c r="B3367" s="9" t="s">
        <v>605</v>
      </c>
      <c r="C3367" t="s">
        <v>470</v>
      </c>
      <c r="D3367" t="s">
        <v>606</v>
      </c>
      <c r="E3367" s="18">
        <v>1</v>
      </c>
      <c r="F3367" s="2">
        <v>458.87</v>
      </c>
      <c r="G3367" s="13">
        <f t="shared" si="143"/>
        <v>458.87</v>
      </c>
    </row>
    <row r="3368" spans="1:7">
      <c r="A3368" s="9" t="s">
        <v>3791</v>
      </c>
      <c r="B3368" s="9" t="s">
        <v>3468</v>
      </c>
      <c r="C3368" t="s">
        <v>470</v>
      </c>
      <c r="D3368" t="s">
        <v>668</v>
      </c>
      <c r="E3368" s="18">
        <v>1</v>
      </c>
      <c r="F3368" s="2">
        <v>374.03</v>
      </c>
      <c r="G3368" s="13">
        <f t="shared" si="143"/>
        <v>374.03</v>
      </c>
    </row>
    <row r="3369" spans="1:7">
      <c r="A3369" s="9" t="s">
        <v>3792</v>
      </c>
      <c r="B3369" s="9" t="s">
        <v>48</v>
      </c>
      <c r="C3369" t="s">
        <v>20</v>
      </c>
      <c r="D3369" t="s">
        <v>49</v>
      </c>
      <c r="E3369" s="18">
        <v>12</v>
      </c>
      <c r="F3369" s="2">
        <v>49.4</v>
      </c>
      <c r="G3369" s="13">
        <f t="shared" si="143"/>
        <v>592.79999999999995</v>
      </c>
    </row>
    <row r="3370" spans="1:7">
      <c r="A3370" s="9" t="s">
        <v>3793</v>
      </c>
      <c r="B3370" s="9" t="s">
        <v>3264</v>
      </c>
      <c r="C3370" t="s">
        <v>20</v>
      </c>
      <c r="D3370" t="s">
        <v>21</v>
      </c>
      <c r="E3370" s="18">
        <v>15</v>
      </c>
      <c r="F3370" s="2">
        <v>2.63</v>
      </c>
      <c r="G3370" s="13">
        <f t="shared" si="143"/>
        <v>39.450000000000003</v>
      </c>
    </row>
    <row r="3371" spans="1:7">
      <c r="A3371" s="9" t="s">
        <v>3794</v>
      </c>
      <c r="B3371" s="9" t="s">
        <v>3378</v>
      </c>
      <c r="C3371" t="s">
        <v>470</v>
      </c>
      <c r="D3371" t="s">
        <v>3379</v>
      </c>
      <c r="E3371" s="18">
        <v>1</v>
      </c>
      <c r="F3371" s="2">
        <v>342.18</v>
      </c>
      <c r="G3371" s="13">
        <f t="shared" si="143"/>
        <v>342.18</v>
      </c>
    </row>
    <row r="3373" spans="1:7" s="7" customFormat="1" ht="13.15">
      <c r="A3373" s="14" t="s">
        <v>3795</v>
      </c>
      <c r="B3373" s="14" t="s">
        <v>3796</v>
      </c>
      <c r="D3373" s="7" t="s">
        <v>3797</v>
      </c>
      <c r="E3373" s="17"/>
      <c r="F3373" s="8"/>
      <c r="G3373" s="12">
        <f>SUM(G3375:G3382)</f>
        <v>11852.65</v>
      </c>
    </row>
    <row r="3375" spans="1:7">
      <c r="A3375" s="9" t="s">
        <v>3798</v>
      </c>
      <c r="B3375" s="9" t="s">
        <v>3216</v>
      </c>
      <c r="C3375" t="s">
        <v>24</v>
      </c>
      <c r="D3375" t="s">
        <v>627</v>
      </c>
      <c r="E3375" s="18">
        <v>360</v>
      </c>
      <c r="F3375" s="2">
        <v>0.82</v>
      </c>
      <c r="G3375" s="13">
        <f t="shared" ref="G3375:G3382" si="144">E3375*F3375</f>
        <v>295.2</v>
      </c>
    </row>
    <row r="3376" spans="1:7">
      <c r="A3376" s="9" t="s">
        <v>3799</v>
      </c>
      <c r="B3376" s="9" t="s">
        <v>502</v>
      </c>
      <c r="C3376" t="s">
        <v>59</v>
      </c>
      <c r="D3376" t="s">
        <v>503</v>
      </c>
      <c r="E3376" s="18">
        <v>21.8</v>
      </c>
      <c r="F3376" s="2">
        <v>3.16</v>
      </c>
      <c r="G3376" s="13">
        <f t="shared" si="144"/>
        <v>68.89</v>
      </c>
    </row>
    <row r="3377" spans="1:7">
      <c r="A3377" s="9" t="s">
        <v>3800</v>
      </c>
      <c r="B3377" s="9" t="s">
        <v>3479</v>
      </c>
      <c r="C3377" t="s">
        <v>59</v>
      </c>
      <c r="D3377" t="s">
        <v>503</v>
      </c>
      <c r="E3377" s="18">
        <v>6.2</v>
      </c>
      <c r="F3377" s="2">
        <v>5.0599999999999996</v>
      </c>
      <c r="G3377" s="13">
        <f t="shared" si="144"/>
        <v>31.37</v>
      </c>
    </row>
    <row r="3378" spans="1:7">
      <c r="A3378" s="9" t="s">
        <v>3801</v>
      </c>
      <c r="B3378" s="9" t="s">
        <v>3270</v>
      </c>
      <c r="C3378" t="s">
        <v>59</v>
      </c>
      <c r="D3378" t="s">
        <v>650</v>
      </c>
      <c r="E3378" s="18">
        <v>11.9</v>
      </c>
      <c r="F3378" s="2">
        <v>3.59</v>
      </c>
      <c r="G3378" s="13">
        <f t="shared" si="144"/>
        <v>42.72</v>
      </c>
    </row>
    <row r="3379" spans="1:7">
      <c r="A3379" s="9" t="s">
        <v>3802</v>
      </c>
      <c r="B3379" s="9" t="s">
        <v>3516</v>
      </c>
      <c r="C3379" t="s">
        <v>59</v>
      </c>
      <c r="D3379" t="s">
        <v>650</v>
      </c>
      <c r="E3379" s="18">
        <v>16.100000000000001</v>
      </c>
      <c r="F3379" s="2">
        <v>4.21</v>
      </c>
      <c r="G3379" s="13">
        <f t="shared" si="144"/>
        <v>67.78</v>
      </c>
    </row>
    <row r="3380" spans="1:7">
      <c r="A3380" s="9" t="s">
        <v>3803</v>
      </c>
      <c r="B3380" s="9" t="s">
        <v>511</v>
      </c>
      <c r="C3380" t="s">
        <v>512</v>
      </c>
      <c r="D3380" t="s">
        <v>513</v>
      </c>
      <c r="E3380" s="18">
        <v>952</v>
      </c>
      <c r="F3380" s="2">
        <v>0.11</v>
      </c>
      <c r="G3380" s="13">
        <f t="shared" si="144"/>
        <v>104.72</v>
      </c>
    </row>
    <row r="3381" spans="1:7">
      <c r="A3381" s="9" t="s">
        <v>3804</v>
      </c>
      <c r="B3381" s="9" t="s">
        <v>674</v>
      </c>
      <c r="C3381" t="s">
        <v>59</v>
      </c>
      <c r="D3381" t="s">
        <v>675</v>
      </c>
      <c r="E3381" s="18">
        <v>59.5</v>
      </c>
      <c r="F3381" s="2">
        <v>125.59</v>
      </c>
      <c r="G3381" s="13">
        <f t="shared" si="144"/>
        <v>7472.61</v>
      </c>
    </row>
    <row r="3382" spans="1:7">
      <c r="A3382" s="9" t="s">
        <v>3805</v>
      </c>
      <c r="B3382" s="9" t="s">
        <v>3520</v>
      </c>
      <c r="C3382" t="s">
        <v>59</v>
      </c>
      <c r="D3382" t="s">
        <v>675</v>
      </c>
      <c r="E3382" s="18">
        <v>24.9</v>
      </c>
      <c r="F3382" s="2">
        <v>151.38</v>
      </c>
      <c r="G3382" s="13">
        <f t="shared" si="144"/>
        <v>3769.36</v>
      </c>
    </row>
    <row r="3384" spans="1:7" s="7" customFormat="1" ht="13.15">
      <c r="A3384" s="14" t="s">
        <v>3806</v>
      </c>
      <c r="B3384" s="14" t="s">
        <v>3807</v>
      </c>
      <c r="D3384" s="7" t="s">
        <v>3808</v>
      </c>
      <c r="E3384" s="17"/>
      <c r="F3384" s="8"/>
      <c r="G3384" s="12">
        <f>SUM(G3386:G3397)</f>
        <v>9116.5400000000009</v>
      </c>
    </row>
    <row r="3386" spans="1:7">
      <c r="A3386" s="9" t="s">
        <v>3809</v>
      </c>
      <c r="B3386" s="9" t="s">
        <v>3216</v>
      </c>
      <c r="C3386" t="s">
        <v>24</v>
      </c>
      <c r="D3386" t="s">
        <v>627</v>
      </c>
      <c r="E3386" s="18">
        <v>57</v>
      </c>
      <c r="F3386" s="2">
        <v>0.82</v>
      </c>
      <c r="G3386" s="13">
        <f t="shared" ref="G3386:G3397" si="145">E3386*F3386</f>
        <v>46.74</v>
      </c>
    </row>
    <row r="3387" spans="1:7">
      <c r="A3387" s="9" t="s">
        <v>3810</v>
      </c>
      <c r="B3387" s="9" t="s">
        <v>3511</v>
      </c>
      <c r="C3387" t="s">
        <v>24</v>
      </c>
      <c r="D3387" t="s">
        <v>627</v>
      </c>
      <c r="E3387" s="18">
        <v>350</v>
      </c>
      <c r="F3387" s="2">
        <v>0.82</v>
      </c>
      <c r="G3387" s="13">
        <f t="shared" si="145"/>
        <v>287</v>
      </c>
    </row>
    <row r="3388" spans="1:7">
      <c r="A3388" s="9" t="s">
        <v>3811</v>
      </c>
      <c r="B3388" s="9" t="s">
        <v>502</v>
      </c>
      <c r="C3388" t="s">
        <v>59</v>
      </c>
      <c r="D3388" t="s">
        <v>503</v>
      </c>
      <c r="E3388" s="18">
        <v>5.1100000000000003</v>
      </c>
      <c r="F3388" s="2">
        <v>3.16</v>
      </c>
      <c r="G3388" s="13">
        <f t="shared" si="145"/>
        <v>16.149999999999999</v>
      </c>
    </row>
    <row r="3389" spans="1:7">
      <c r="A3389" s="9" t="s">
        <v>3812</v>
      </c>
      <c r="B3389" s="9" t="s">
        <v>3479</v>
      </c>
      <c r="C3389" t="s">
        <v>59</v>
      </c>
      <c r="D3389" t="s">
        <v>503</v>
      </c>
      <c r="E3389" s="18">
        <v>5.2</v>
      </c>
      <c r="F3389" s="2">
        <v>5.0599999999999996</v>
      </c>
      <c r="G3389" s="13">
        <f t="shared" si="145"/>
        <v>26.31</v>
      </c>
    </row>
    <row r="3390" spans="1:7">
      <c r="A3390" s="9" t="s">
        <v>3813</v>
      </c>
      <c r="B3390" s="9" t="s">
        <v>3270</v>
      </c>
      <c r="C3390" t="s">
        <v>59</v>
      </c>
      <c r="D3390" t="s">
        <v>650</v>
      </c>
      <c r="E3390" s="18">
        <v>2.2000000000000002</v>
      </c>
      <c r="F3390" s="2">
        <v>3.59</v>
      </c>
      <c r="G3390" s="13">
        <f t="shared" si="145"/>
        <v>7.9</v>
      </c>
    </row>
    <row r="3391" spans="1:7">
      <c r="A3391" s="9" t="s">
        <v>3814</v>
      </c>
      <c r="B3391" s="9" t="s">
        <v>3516</v>
      </c>
      <c r="C3391" t="s">
        <v>59</v>
      </c>
      <c r="D3391" t="s">
        <v>650</v>
      </c>
      <c r="E3391" s="18">
        <v>17.600000000000001</v>
      </c>
      <c r="F3391" s="2">
        <v>4.21</v>
      </c>
      <c r="G3391" s="13">
        <f t="shared" si="145"/>
        <v>74.099999999999994</v>
      </c>
    </row>
    <row r="3392" spans="1:7">
      <c r="A3392" s="9" t="s">
        <v>3815</v>
      </c>
      <c r="B3392" s="9" t="s">
        <v>511</v>
      </c>
      <c r="C3392" t="s">
        <v>512</v>
      </c>
      <c r="D3392" t="s">
        <v>513</v>
      </c>
      <c r="E3392" s="18">
        <v>673.2</v>
      </c>
      <c r="F3392" s="2">
        <v>0.11</v>
      </c>
      <c r="G3392" s="13">
        <f t="shared" si="145"/>
        <v>74.05</v>
      </c>
    </row>
    <row r="3393" spans="1:7">
      <c r="A3393" s="9" t="s">
        <v>3816</v>
      </c>
      <c r="B3393" s="9" t="s">
        <v>674</v>
      </c>
      <c r="C3393" t="s">
        <v>59</v>
      </c>
      <c r="D3393" t="s">
        <v>675</v>
      </c>
      <c r="E3393" s="18">
        <v>7.64</v>
      </c>
      <c r="F3393" s="2">
        <v>125.59</v>
      </c>
      <c r="G3393" s="13">
        <f t="shared" si="145"/>
        <v>959.51</v>
      </c>
    </row>
    <row r="3394" spans="1:7">
      <c r="A3394" s="9" t="s">
        <v>3817</v>
      </c>
      <c r="B3394" s="9" t="s">
        <v>3520</v>
      </c>
      <c r="C3394" t="s">
        <v>59</v>
      </c>
      <c r="D3394" t="s">
        <v>675</v>
      </c>
      <c r="E3394" s="18">
        <v>45.65</v>
      </c>
      <c r="F3394" s="2">
        <v>151.38</v>
      </c>
      <c r="G3394" s="13">
        <f t="shared" si="145"/>
        <v>6910.5</v>
      </c>
    </row>
    <row r="3395" spans="1:7">
      <c r="A3395" s="9" t="s">
        <v>3818</v>
      </c>
      <c r="B3395" s="9" t="s">
        <v>48</v>
      </c>
      <c r="C3395" t="s">
        <v>20</v>
      </c>
      <c r="D3395" t="s">
        <v>49</v>
      </c>
      <c r="E3395" s="18">
        <v>7</v>
      </c>
      <c r="F3395" s="2">
        <v>49.4</v>
      </c>
      <c r="G3395" s="13">
        <f t="shared" si="145"/>
        <v>345.8</v>
      </c>
    </row>
    <row r="3396" spans="1:7">
      <c r="A3396" s="9" t="s">
        <v>3819</v>
      </c>
      <c r="B3396" s="9" t="s">
        <v>3264</v>
      </c>
      <c r="C3396" t="s">
        <v>20</v>
      </c>
      <c r="D3396" t="s">
        <v>21</v>
      </c>
      <c r="E3396" s="18">
        <v>10</v>
      </c>
      <c r="F3396" s="2">
        <v>2.63</v>
      </c>
      <c r="G3396" s="13">
        <f t="shared" si="145"/>
        <v>26.3</v>
      </c>
    </row>
    <row r="3397" spans="1:7">
      <c r="A3397" s="9" t="s">
        <v>3820</v>
      </c>
      <c r="B3397" s="9" t="s">
        <v>3378</v>
      </c>
      <c r="C3397" t="s">
        <v>470</v>
      </c>
      <c r="D3397" t="s">
        <v>3379</v>
      </c>
      <c r="E3397" s="18">
        <v>1</v>
      </c>
      <c r="F3397" s="2">
        <v>342.18</v>
      </c>
      <c r="G3397" s="13">
        <f t="shared" si="145"/>
        <v>342.18</v>
      </c>
    </row>
    <row r="3399" spans="1:7" s="7" customFormat="1" ht="13.15">
      <c r="A3399" s="14" t="s">
        <v>3821</v>
      </c>
      <c r="B3399" s="14" t="s">
        <v>3822</v>
      </c>
      <c r="D3399" s="7" t="s">
        <v>3823</v>
      </c>
      <c r="E3399" s="17"/>
      <c r="F3399" s="8"/>
      <c r="G3399" s="12">
        <f>SUM(G3401:G3405)</f>
        <v>7937.68</v>
      </c>
    </row>
    <row r="3401" spans="1:7">
      <c r="A3401" s="9" t="s">
        <v>3824</v>
      </c>
      <c r="B3401" s="9" t="s">
        <v>3511</v>
      </c>
      <c r="C3401" t="s">
        <v>24</v>
      </c>
      <c r="D3401" t="s">
        <v>627</v>
      </c>
      <c r="E3401" s="18">
        <v>300.8</v>
      </c>
      <c r="F3401" s="2">
        <v>0.82</v>
      </c>
      <c r="G3401" s="13">
        <f>E3401*F3401</f>
        <v>246.66</v>
      </c>
    </row>
    <row r="3402" spans="1:7">
      <c r="A3402" s="9" t="s">
        <v>3825</v>
      </c>
      <c r="B3402" s="9" t="s">
        <v>3479</v>
      </c>
      <c r="C3402" t="s">
        <v>59</v>
      </c>
      <c r="D3402" t="s">
        <v>503</v>
      </c>
      <c r="E3402" s="18">
        <v>14.1</v>
      </c>
      <c r="F3402" s="2">
        <v>5.0599999999999996</v>
      </c>
      <c r="G3402" s="13">
        <f>E3402*F3402</f>
        <v>71.349999999999994</v>
      </c>
    </row>
    <row r="3403" spans="1:7">
      <c r="A3403" s="9" t="s">
        <v>3826</v>
      </c>
      <c r="B3403" s="9" t="s">
        <v>3516</v>
      </c>
      <c r="C3403" t="s">
        <v>59</v>
      </c>
      <c r="D3403" t="s">
        <v>650</v>
      </c>
      <c r="E3403" s="18">
        <v>2.6</v>
      </c>
      <c r="F3403" s="2">
        <v>4.21</v>
      </c>
      <c r="G3403" s="13">
        <f>E3403*F3403</f>
        <v>10.95</v>
      </c>
    </row>
    <row r="3404" spans="1:7">
      <c r="A3404" s="9" t="s">
        <v>3827</v>
      </c>
      <c r="B3404" s="9" t="s">
        <v>511</v>
      </c>
      <c r="C3404" t="s">
        <v>512</v>
      </c>
      <c r="D3404" t="s">
        <v>513</v>
      </c>
      <c r="E3404" s="18">
        <v>85.8</v>
      </c>
      <c r="F3404" s="2">
        <v>0.11</v>
      </c>
      <c r="G3404" s="13">
        <f>E3404*F3404</f>
        <v>9.44</v>
      </c>
    </row>
    <row r="3405" spans="1:7">
      <c r="A3405" s="9" t="s">
        <v>3828</v>
      </c>
      <c r="B3405" s="9" t="s">
        <v>3520</v>
      </c>
      <c r="C3405" t="s">
        <v>59</v>
      </c>
      <c r="D3405" t="s">
        <v>675</v>
      </c>
      <c r="E3405" s="18">
        <v>50.2</v>
      </c>
      <c r="F3405" s="2">
        <v>151.38</v>
      </c>
      <c r="G3405" s="13">
        <f>E3405*F3405</f>
        <v>7599.28</v>
      </c>
    </row>
    <row r="3407" spans="1:7" s="7" customFormat="1" ht="13.15">
      <c r="A3407" s="14" t="s">
        <v>3829</v>
      </c>
      <c r="B3407" s="14" t="s">
        <v>3830</v>
      </c>
      <c r="D3407" s="7" t="s">
        <v>3831</v>
      </c>
      <c r="E3407" s="17"/>
      <c r="F3407" s="8"/>
      <c r="G3407" s="12">
        <f>SUM(G3409:G3426)</f>
        <v>15854.28</v>
      </c>
    </row>
    <row r="3409" spans="1:7">
      <c r="A3409" s="9" t="s">
        <v>3832</v>
      </c>
      <c r="B3409" s="9" t="s">
        <v>983</v>
      </c>
      <c r="C3409" t="s">
        <v>20</v>
      </c>
      <c r="D3409" t="s">
        <v>21</v>
      </c>
      <c r="E3409" s="18">
        <v>10</v>
      </c>
      <c r="F3409" s="2">
        <v>5.33</v>
      </c>
      <c r="G3409" s="13">
        <f t="shared" ref="G3409:G3426" si="146">E3409*F3409</f>
        <v>53.3</v>
      </c>
    </row>
    <row r="3410" spans="1:7">
      <c r="A3410" s="9" t="s">
        <v>3833</v>
      </c>
      <c r="B3410" s="9" t="s">
        <v>3216</v>
      </c>
      <c r="C3410" t="s">
        <v>24</v>
      </c>
      <c r="D3410" t="s">
        <v>627</v>
      </c>
      <c r="E3410" s="18">
        <v>250</v>
      </c>
      <c r="F3410" s="2">
        <v>0.82</v>
      </c>
      <c r="G3410" s="13">
        <f t="shared" si="146"/>
        <v>205</v>
      </c>
    </row>
    <row r="3411" spans="1:7">
      <c r="A3411" s="9" t="s">
        <v>3834</v>
      </c>
      <c r="B3411" s="9" t="s">
        <v>3511</v>
      </c>
      <c r="C3411" t="s">
        <v>24</v>
      </c>
      <c r="D3411" t="s">
        <v>627</v>
      </c>
      <c r="E3411" s="18">
        <v>91.6</v>
      </c>
      <c r="F3411" s="2">
        <v>0.82</v>
      </c>
      <c r="G3411" s="13">
        <f t="shared" si="146"/>
        <v>75.11</v>
      </c>
    </row>
    <row r="3412" spans="1:7">
      <c r="A3412" s="9" t="s">
        <v>3835</v>
      </c>
      <c r="B3412" s="9" t="s">
        <v>502</v>
      </c>
      <c r="C3412" t="s">
        <v>59</v>
      </c>
      <c r="D3412" t="s">
        <v>503</v>
      </c>
      <c r="E3412" s="18">
        <v>70</v>
      </c>
      <c r="F3412" s="2">
        <v>3.16</v>
      </c>
      <c r="G3412" s="13">
        <f t="shared" si="146"/>
        <v>221.2</v>
      </c>
    </row>
    <row r="3413" spans="1:7">
      <c r="A3413" s="9" t="s">
        <v>3836</v>
      </c>
      <c r="B3413" s="9" t="s">
        <v>3270</v>
      </c>
      <c r="C3413" t="s">
        <v>59</v>
      </c>
      <c r="D3413" t="s">
        <v>650</v>
      </c>
      <c r="E3413" s="18">
        <v>36.799999999999997</v>
      </c>
      <c r="F3413" s="2">
        <v>3.59</v>
      </c>
      <c r="G3413" s="13">
        <f t="shared" si="146"/>
        <v>132.11000000000001</v>
      </c>
    </row>
    <row r="3414" spans="1:7">
      <c r="A3414" s="9" t="s">
        <v>3837</v>
      </c>
      <c r="B3414" s="9" t="s">
        <v>3516</v>
      </c>
      <c r="C3414" t="s">
        <v>59</v>
      </c>
      <c r="D3414" t="s">
        <v>650</v>
      </c>
      <c r="E3414" s="18">
        <v>18.61</v>
      </c>
      <c r="F3414" s="2">
        <v>4.21</v>
      </c>
      <c r="G3414" s="13">
        <f t="shared" si="146"/>
        <v>78.349999999999994</v>
      </c>
    </row>
    <row r="3415" spans="1:7">
      <c r="A3415" s="9" t="s">
        <v>3838</v>
      </c>
      <c r="B3415" s="9" t="s">
        <v>511</v>
      </c>
      <c r="C3415" t="s">
        <v>512</v>
      </c>
      <c r="D3415" t="s">
        <v>513</v>
      </c>
      <c r="E3415" s="18">
        <v>1828.53</v>
      </c>
      <c r="F3415" s="2">
        <v>0.11</v>
      </c>
      <c r="G3415" s="13">
        <f t="shared" si="146"/>
        <v>201.14</v>
      </c>
    </row>
    <row r="3416" spans="1:7">
      <c r="A3416" s="9" t="s">
        <v>3839</v>
      </c>
      <c r="B3416" s="9" t="s">
        <v>3840</v>
      </c>
      <c r="C3416" t="s">
        <v>20</v>
      </c>
      <c r="D3416" t="s">
        <v>3841</v>
      </c>
      <c r="E3416" s="18">
        <v>10</v>
      </c>
      <c r="F3416" s="2">
        <v>43.69</v>
      </c>
      <c r="G3416" s="13">
        <f t="shared" si="146"/>
        <v>436.9</v>
      </c>
    </row>
    <row r="3417" spans="1:7">
      <c r="A3417" s="9" t="s">
        <v>3842</v>
      </c>
      <c r="B3417" s="9" t="s">
        <v>528</v>
      </c>
      <c r="C3417" t="s">
        <v>20</v>
      </c>
      <c r="D3417" t="s">
        <v>529</v>
      </c>
      <c r="E3417" s="18">
        <v>85</v>
      </c>
      <c r="F3417" s="2">
        <v>22.67</v>
      </c>
      <c r="G3417" s="13">
        <f t="shared" si="146"/>
        <v>1926.95</v>
      </c>
    </row>
    <row r="3418" spans="1:7">
      <c r="A3418" s="9" t="s">
        <v>3843</v>
      </c>
      <c r="B3418" s="9" t="s">
        <v>3312</v>
      </c>
      <c r="C3418" t="s">
        <v>20</v>
      </c>
      <c r="D3418" t="s">
        <v>665</v>
      </c>
      <c r="E3418" s="18">
        <v>7</v>
      </c>
      <c r="F3418" s="2">
        <v>182.59</v>
      </c>
      <c r="G3418" s="13">
        <f t="shared" si="146"/>
        <v>1278.1300000000001</v>
      </c>
    </row>
    <row r="3419" spans="1:7">
      <c r="A3419" s="9" t="s">
        <v>3844</v>
      </c>
      <c r="B3419" s="9" t="s">
        <v>3468</v>
      </c>
      <c r="C3419" t="s">
        <v>470</v>
      </c>
      <c r="D3419" t="s">
        <v>668</v>
      </c>
      <c r="E3419" s="18">
        <v>1</v>
      </c>
      <c r="F3419" s="2">
        <v>374.03</v>
      </c>
      <c r="G3419" s="13">
        <f t="shared" si="146"/>
        <v>374.03</v>
      </c>
    </row>
    <row r="3420" spans="1:7">
      <c r="A3420" s="9" t="s">
        <v>3845</v>
      </c>
      <c r="B3420" s="9" t="s">
        <v>605</v>
      </c>
      <c r="C3420" t="s">
        <v>470</v>
      </c>
      <c r="D3420" t="s">
        <v>606</v>
      </c>
      <c r="E3420" s="18">
        <v>3</v>
      </c>
      <c r="F3420" s="2">
        <v>458.87</v>
      </c>
      <c r="G3420" s="13">
        <f t="shared" si="146"/>
        <v>1376.61</v>
      </c>
    </row>
    <row r="3421" spans="1:7">
      <c r="A3421" s="9" t="s">
        <v>3846</v>
      </c>
      <c r="B3421" s="9" t="s">
        <v>3847</v>
      </c>
      <c r="C3421" t="s">
        <v>519</v>
      </c>
      <c r="D3421" t="s">
        <v>3321</v>
      </c>
      <c r="E3421" s="18">
        <v>425.12</v>
      </c>
      <c r="F3421" s="2">
        <v>1.18</v>
      </c>
      <c r="G3421" s="13">
        <f t="shared" si="146"/>
        <v>501.64</v>
      </c>
    </row>
    <row r="3422" spans="1:7">
      <c r="A3422" s="9" t="s">
        <v>3848</v>
      </c>
      <c r="B3422" s="9" t="s">
        <v>3849</v>
      </c>
      <c r="C3422" t="s">
        <v>24</v>
      </c>
      <c r="D3422" t="s">
        <v>523</v>
      </c>
      <c r="E3422" s="18">
        <v>52.07</v>
      </c>
      <c r="F3422" s="2">
        <v>56.83</v>
      </c>
      <c r="G3422" s="13">
        <f t="shared" si="146"/>
        <v>2959.14</v>
      </c>
    </row>
    <row r="3423" spans="1:7">
      <c r="A3423" s="9" t="s">
        <v>3850</v>
      </c>
      <c r="B3423" s="9" t="s">
        <v>3851</v>
      </c>
      <c r="C3423" t="s">
        <v>59</v>
      </c>
      <c r="D3423" t="s">
        <v>516</v>
      </c>
      <c r="E3423" s="18">
        <v>15.8</v>
      </c>
      <c r="F3423" s="2">
        <v>96.28</v>
      </c>
      <c r="G3423" s="13">
        <f t="shared" si="146"/>
        <v>1521.22</v>
      </c>
    </row>
    <row r="3424" spans="1:7">
      <c r="A3424" s="9" t="s">
        <v>3852</v>
      </c>
      <c r="B3424" s="9" t="s">
        <v>3378</v>
      </c>
      <c r="C3424" t="s">
        <v>470</v>
      </c>
      <c r="D3424" t="s">
        <v>3379</v>
      </c>
      <c r="E3424" s="18">
        <v>1</v>
      </c>
      <c r="F3424" s="2">
        <v>342.18</v>
      </c>
      <c r="G3424" s="13">
        <f t="shared" si="146"/>
        <v>342.18</v>
      </c>
    </row>
    <row r="3425" spans="1:7">
      <c r="A3425" s="9" t="s">
        <v>3853</v>
      </c>
      <c r="B3425" s="9" t="s">
        <v>48</v>
      </c>
      <c r="C3425" t="s">
        <v>20</v>
      </c>
      <c r="D3425" t="s">
        <v>49</v>
      </c>
      <c r="E3425" s="18">
        <v>7</v>
      </c>
      <c r="F3425" s="2">
        <v>49.4</v>
      </c>
      <c r="G3425" s="13">
        <f t="shared" si="146"/>
        <v>345.8</v>
      </c>
    </row>
    <row r="3426" spans="1:7">
      <c r="A3426" s="9" t="s">
        <v>3854</v>
      </c>
      <c r="B3426" s="9" t="s">
        <v>674</v>
      </c>
      <c r="C3426" t="s">
        <v>59</v>
      </c>
      <c r="D3426" t="s">
        <v>675</v>
      </c>
      <c r="E3426" s="18">
        <v>30.46</v>
      </c>
      <c r="F3426" s="2">
        <v>125.59</v>
      </c>
      <c r="G3426" s="13">
        <f t="shared" si="146"/>
        <v>3825.47</v>
      </c>
    </row>
    <row r="3428" spans="1:7" s="7" customFormat="1" ht="13.15">
      <c r="A3428" s="14" t="s">
        <v>3855</v>
      </c>
      <c r="B3428" s="14" t="s">
        <v>3856</v>
      </c>
      <c r="D3428" s="7" t="s">
        <v>3857</v>
      </c>
      <c r="E3428" s="17"/>
      <c r="F3428" s="8"/>
      <c r="G3428" s="12">
        <f>SUM(G3430:G3438)</f>
        <v>6433.04</v>
      </c>
    </row>
    <row r="3430" spans="1:7">
      <c r="A3430" s="9" t="s">
        <v>3858</v>
      </c>
      <c r="B3430" s="9" t="s">
        <v>19</v>
      </c>
      <c r="C3430" t="s">
        <v>20</v>
      </c>
      <c r="D3430" t="s">
        <v>21</v>
      </c>
      <c r="E3430" s="18">
        <v>15</v>
      </c>
      <c r="F3430" s="2">
        <v>3.33</v>
      </c>
      <c r="G3430" s="13">
        <f t="shared" ref="G3430:G3438" si="147">E3430*F3430</f>
        <v>49.95</v>
      </c>
    </row>
    <row r="3431" spans="1:7">
      <c r="A3431" s="9" t="s">
        <v>3859</v>
      </c>
      <c r="B3431" s="9" t="s">
        <v>3216</v>
      </c>
      <c r="C3431" t="s">
        <v>24</v>
      </c>
      <c r="D3431" t="s">
        <v>627</v>
      </c>
      <c r="E3431" s="18">
        <v>175</v>
      </c>
      <c r="F3431" s="2">
        <v>0.82</v>
      </c>
      <c r="G3431" s="13">
        <f t="shared" si="147"/>
        <v>143.5</v>
      </c>
    </row>
    <row r="3432" spans="1:7">
      <c r="A3432" s="9" t="s">
        <v>3860</v>
      </c>
      <c r="B3432" s="9" t="s">
        <v>3511</v>
      </c>
      <c r="C3432" t="s">
        <v>24</v>
      </c>
      <c r="D3432" t="s">
        <v>627</v>
      </c>
      <c r="E3432" s="18">
        <v>71.150000000000006</v>
      </c>
      <c r="F3432" s="2">
        <v>0.82</v>
      </c>
      <c r="G3432" s="13">
        <f t="shared" si="147"/>
        <v>58.34</v>
      </c>
    </row>
    <row r="3433" spans="1:7">
      <c r="A3433" s="9" t="s">
        <v>3861</v>
      </c>
      <c r="B3433" s="9" t="s">
        <v>502</v>
      </c>
      <c r="C3433" t="s">
        <v>59</v>
      </c>
      <c r="D3433" t="s">
        <v>503</v>
      </c>
      <c r="E3433" s="18">
        <v>83.8</v>
      </c>
      <c r="F3433" s="2">
        <v>3.16</v>
      </c>
      <c r="G3433" s="13">
        <f t="shared" si="147"/>
        <v>264.81</v>
      </c>
    </row>
    <row r="3434" spans="1:7">
      <c r="A3434" s="9" t="s">
        <v>3862</v>
      </c>
      <c r="B3434" s="9" t="s">
        <v>3479</v>
      </c>
      <c r="C3434" t="s">
        <v>59</v>
      </c>
      <c r="D3434" t="s">
        <v>503</v>
      </c>
      <c r="E3434" s="18">
        <v>61.81</v>
      </c>
      <c r="F3434" s="2">
        <v>5.0599999999999996</v>
      </c>
      <c r="G3434" s="13">
        <f t="shared" si="147"/>
        <v>312.76</v>
      </c>
    </row>
    <row r="3435" spans="1:7">
      <c r="A3435" s="9" t="s">
        <v>3863</v>
      </c>
      <c r="B3435" s="9" t="s">
        <v>3378</v>
      </c>
      <c r="C3435" t="s">
        <v>470</v>
      </c>
      <c r="D3435" t="s">
        <v>3379</v>
      </c>
      <c r="E3435" s="18">
        <v>1</v>
      </c>
      <c r="F3435" s="2">
        <v>342.18</v>
      </c>
      <c r="G3435" s="13">
        <f t="shared" si="147"/>
        <v>342.18</v>
      </c>
    </row>
    <row r="3436" spans="1:7">
      <c r="A3436" s="9" t="s">
        <v>3864</v>
      </c>
      <c r="B3436" s="9" t="s">
        <v>48</v>
      </c>
      <c r="C3436" t="s">
        <v>20</v>
      </c>
      <c r="D3436" t="s">
        <v>49</v>
      </c>
      <c r="E3436" s="18">
        <v>12</v>
      </c>
      <c r="F3436" s="2">
        <v>49.4</v>
      </c>
      <c r="G3436" s="13">
        <f t="shared" si="147"/>
        <v>592.79999999999995</v>
      </c>
    </row>
    <row r="3437" spans="1:7">
      <c r="A3437" s="9" t="s">
        <v>3865</v>
      </c>
      <c r="B3437" s="9" t="s">
        <v>674</v>
      </c>
      <c r="C3437" t="s">
        <v>59</v>
      </c>
      <c r="D3437" t="s">
        <v>675</v>
      </c>
      <c r="E3437" s="18">
        <v>23.18</v>
      </c>
      <c r="F3437" s="2">
        <v>125.59</v>
      </c>
      <c r="G3437" s="13">
        <f t="shared" si="147"/>
        <v>2911.18</v>
      </c>
    </row>
    <row r="3438" spans="1:7">
      <c r="A3438" s="9" t="s">
        <v>3866</v>
      </c>
      <c r="B3438" s="9" t="s">
        <v>3520</v>
      </c>
      <c r="C3438" t="s">
        <v>59</v>
      </c>
      <c r="D3438" t="s">
        <v>675</v>
      </c>
      <c r="E3438" s="18">
        <v>11.61</v>
      </c>
      <c r="F3438" s="2">
        <v>151.38</v>
      </c>
      <c r="G3438" s="13">
        <f t="shared" si="147"/>
        <v>1757.52</v>
      </c>
    </row>
    <row r="3440" spans="1:7" s="7" customFormat="1" ht="13.15">
      <c r="A3440" s="14" t="s">
        <v>3867</v>
      </c>
      <c r="B3440" s="14" t="s">
        <v>3868</v>
      </c>
      <c r="D3440" s="7" t="s">
        <v>3869</v>
      </c>
      <c r="E3440" s="17"/>
      <c r="F3440" s="8"/>
      <c r="G3440" s="12">
        <f>SUM(G3442:G3453)</f>
        <v>9365.98</v>
      </c>
    </row>
    <row r="3442" spans="1:7">
      <c r="A3442" s="9" t="s">
        <v>3870</v>
      </c>
      <c r="B3442" s="9" t="s">
        <v>19</v>
      </c>
      <c r="C3442" t="s">
        <v>20</v>
      </c>
      <c r="D3442" t="s">
        <v>21</v>
      </c>
      <c r="E3442" s="18">
        <v>10</v>
      </c>
      <c r="F3442" s="2">
        <v>3.33</v>
      </c>
      <c r="G3442" s="13">
        <f t="shared" ref="G3442:G3453" si="148">E3442*F3442</f>
        <v>33.299999999999997</v>
      </c>
    </row>
    <row r="3443" spans="1:7">
      <c r="A3443" s="9" t="s">
        <v>3871</v>
      </c>
      <c r="B3443" s="9" t="s">
        <v>3216</v>
      </c>
      <c r="C3443" t="s">
        <v>24</v>
      </c>
      <c r="D3443" t="s">
        <v>627</v>
      </c>
      <c r="E3443" s="18">
        <v>91.55</v>
      </c>
      <c r="F3443" s="2">
        <v>0.82</v>
      </c>
      <c r="G3443" s="13">
        <f t="shared" si="148"/>
        <v>75.069999999999993</v>
      </c>
    </row>
    <row r="3444" spans="1:7">
      <c r="A3444" s="9" t="s">
        <v>3872</v>
      </c>
      <c r="B3444" s="9" t="s">
        <v>3511</v>
      </c>
      <c r="C3444" t="s">
        <v>24</v>
      </c>
      <c r="D3444" t="s">
        <v>627</v>
      </c>
      <c r="E3444" s="18">
        <v>250</v>
      </c>
      <c r="F3444" s="2">
        <v>0.82</v>
      </c>
      <c r="G3444" s="13">
        <f t="shared" si="148"/>
        <v>205</v>
      </c>
    </row>
    <row r="3445" spans="1:7">
      <c r="A3445" s="9" t="s">
        <v>3873</v>
      </c>
      <c r="B3445" s="9" t="s">
        <v>502</v>
      </c>
      <c r="C3445" t="s">
        <v>59</v>
      </c>
      <c r="D3445" t="s">
        <v>503</v>
      </c>
      <c r="E3445" s="18">
        <v>3.1</v>
      </c>
      <c r="F3445" s="2">
        <v>3.16</v>
      </c>
      <c r="G3445" s="13">
        <f t="shared" si="148"/>
        <v>9.8000000000000007</v>
      </c>
    </row>
    <row r="3446" spans="1:7">
      <c r="A3446" s="9" t="s">
        <v>3874</v>
      </c>
      <c r="B3446" s="9" t="s">
        <v>3479</v>
      </c>
      <c r="C3446" t="s">
        <v>59</v>
      </c>
      <c r="D3446" t="s">
        <v>503</v>
      </c>
      <c r="E3446" s="18">
        <v>26</v>
      </c>
      <c r="F3446" s="2">
        <v>5.0599999999999996</v>
      </c>
      <c r="G3446" s="13">
        <f t="shared" si="148"/>
        <v>131.56</v>
      </c>
    </row>
    <row r="3447" spans="1:7">
      <c r="A3447" s="9" t="s">
        <v>3875</v>
      </c>
      <c r="B3447" s="9" t="s">
        <v>3270</v>
      </c>
      <c r="C3447" t="s">
        <v>59</v>
      </c>
      <c r="D3447" t="s">
        <v>650</v>
      </c>
      <c r="E3447" s="18">
        <v>6</v>
      </c>
      <c r="F3447" s="2">
        <v>3.59</v>
      </c>
      <c r="G3447" s="13">
        <f t="shared" si="148"/>
        <v>21.54</v>
      </c>
    </row>
    <row r="3448" spans="1:7">
      <c r="A3448" s="9" t="s">
        <v>3876</v>
      </c>
      <c r="B3448" s="9" t="s">
        <v>3516</v>
      </c>
      <c r="C3448" t="s">
        <v>59</v>
      </c>
      <c r="D3448" t="s">
        <v>650</v>
      </c>
      <c r="E3448" s="18">
        <v>5.5</v>
      </c>
      <c r="F3448" s="2">
        <v>4.21</v>
      </c>
      <c r="G3448" s="13">
        <f t="shared" si="148"/>
        <v>23.16</v>
      </c>
    </row>
    <row r="3449" spans="1:7">
      <c r="A3449" s="9" t="s">
        <v>3877</v>
      </c>
      <c r="B3449" s="9" t="s">
        <v>511</v>
      </c>
      <c r="C3449" t="s">
        <v>512</v>
      </c>
      <c r="D3449" t="s">
        <v>513</v>
      </c>
      <c r="E3449" s="18">
        <v>368</v>
      </c>
      <c r="F3449" s="2">
        <v>0.11</v>
      </c>
      <c r="G3449" s="13">
        <f t="shared" si="148"/>
        <v>40.479999999999997</v>
      </c>
    </row>
    <row r="3450" spans="1:7">
      <c r="A3450" s="9" t="s">
        <v>3878</v>
      </c>
      <c r="B3450" s="9" t="s">
        <v>3378</v>
      </c>
      <c r="C3450" t="s">
        <v>470</v>
      </c>
      <c r="D3450" t="s">
        <v>3379</v>
      </c>
      <c r="E3450" s="18">
        <v>1</v>
      </c>
      <c r="F3450" s="2">
        <v>342.18</v>
      </c>
      <c r="G3450" s="13">
        <f t="shared" si="148"/>
        <v>342.18</v>
      </c>
    </row>
    <row r="3451" spans="1:7">
      <c r="A3451" s="9" t="s">
        <v>3879</v>
      </c>
      <c r="B3451" s="9" t="s">
        <v>48</v>
      </c>
      <c r="C3451" t="s">
        <v>20</v>
      </c>
      <c r="D3451" t="s">
        <v>49</v>
      </c>
      <c r="E3451" s="18">
        <v>7</v>
      </c>
      <c r="F3451" s="2">
        <v>49.4</v>
      </c>
      <c r="G3451" s="13">
        <f t="shared" si="148"/>
        <v>345.8</v>
      </c>
    </row>
    <row r="3452" spans="1:7">
      <c r="A3452" s="9" t="s">
        <v>3880</v>
      </c>
      <c r="B3452" s="9" t="s">
        <v>674</v>
      </c>
      <c r="C3452" t="s">
        <v>59</v>
      </c>
      <c r="D3452" t="s">
        <v>675</v>
      </c>
      <c r="E3452" s="18">
        <v>15.5</v>
      </c>
      <c r="F3452" s="2">
        <v>125.59</v>
      </c>
      <c r="G3452" s="13">
        <f t="shared" si="148"/>
        <v>1946.65</v>
      </c>
    </row>
    <row r="3453" spans="1:7">
      <c r="A3453" s="9" t="s">
        <v>3881</v>
      </c>
      <c r="B3453" s="9" t="s">
        <v>3520</v>
      </c>
      <c r="C3453" t="s">
        <v>59</v>
      </c>
      <c r="D3453" t="s">
        <v>675</v>
      </c>
      <c r="E3453" s="18">
        <v>40.9</v>
      </c>
      <c r="F3453" s="2">
        <v>151.38</v>
      </c>
      <c r="G3453" s="13">
        <f t="shared" si="148"/>
        <v>6191.44</v>
      </c>
    </row>
    <row r="3455" spans="1:7" s="7" customFormat="1" ht="13.15">
      <c r="A3455" s="14" t="s">
        <v>3882</v>
      </c>
      <c r="B3455" s="14" t="s">
        <v>3883</v>
      </c>
      <c r="D3455" s="7" t="s">
        <v>3884</v>
      </c>
      <c r="E3455" s="17"/>
      <c r="F3455" s="8"/>
      <c r="G3455" s="12">
        <f>SUM(G3457:G3469)</f>
        <v>12916.01</v>
      </c>
    </row>
    <row r="3457" spans="1:7">
      <c r="A3457" s="9" t="s">
        <v>3885</v>
      </c>
      <c r="B3457" s="9" t="s">
        <v>19</v>
      </c>
      <c r="C3457" t="s">
        <v>20</v>
      </c>
      <c r="D3457" t="s">
        <v>21</v>
      </c>
      <c r="E3457" s="18">
        <v>64</v>
      </c>
      <c r="F3457" s="2">
        <v>3.33</v>
      </c>
      <c r="G3457" s="13">
        <f t="shared" ref="G3457:G3469" si="149">E3457*F3457</f>
        <v>213.12</v>
      </c>
    </row>
    <row r="3458" spans="1:7">
      <c r="A3458" s="9" t="s">
        <v>3886</v>
      </c>
      <c r="B3458" s="9" t="s">
        <v>3267</v>
      </c>
      <c r="C3458" t="s">
        <v>470</v>
      </c>
      <c r="D3458" t="s">
        <v>645</v>
      </c>
      <c r="E3458" s="18">
        <v>1</v>
      </c>
      <c r="F3458" s="2">
        <v>24.51</v>
      </c>
      <c r="G3458" s="13">
        <f t="shared" si="149"/>
        <v>24.51</v>
      </c>
    </row>
    <row r="3459" spans="1:7">
      <c r="A3459" s="9" t="s">
        <v>3887</v>
      </c>
      <c r="B3459" s="9" t="s">
        <v>3216</v>
      </c>
      <c r="C3459" t="s">
        <v>24</v>
      </c>
      <c r="D3459" t="s">
        <v>627</v>
      </c>
      <c r="E3459" s="18">
        <v>336.55</v>
      </c>
      <c r="F3459" s="2">
        <v>0.82</v>
      </c>
      <c r="G3459" s="13">
        <f t="shared" si="149"/>
        <v>275.97000000000003</v>
      </c>
    </row>
    <row r="3460" spans="1:7">
      <c r="A3460" s="9" t="s">
        <v>3888</v>
      </c>
      <c r="B3460" s="9" t="s">
        <v>502</v>
      </c>
      <c r="C3460" t="s">
        <v>59</v>
      </c>
      <c r="D3460" t="s">
        <v>503</v>
      </c>
      <c r="E3460" s="18">
        <v>29.85</v>
      </c>
      <c r="F3460" s="2">
        <v>3.16</v>
      </c>
      <c r="G3460" s="13">
        <f t="shared" si="149"/>
        <v>94.33</v>
      </c>
    </row>
    <row r="3461" spans="1:7">
      <c r="A3461" s="9" t="s">
        <v>3889</v>
      </c>
      <c r="B3461" s="9" t="s">
        <v>3270</v>
      </c>
      <c r="C3461" t="s">
        <v>59</v>
      </c>
      <c r="D3461" t="s">
        <v>650</v>
      </c>
      <c r="E3461" s="18">
        <v>29.95</v>
      </c>
      <c r="F3461" s="2">
        <v>3.59</v>
      </c>
      <c r="G3461" s="13">
        <f t="shared" si="149"/>
        <v>107.52</v>
      </c>
    </row>
    <row r="3462" spans="1:7">
      <c r="A3462" s="9" t="s">
        <v>3890</v>
      </c>
      <c r="B3462" s="9" t="s">
        <v>511</v>
      </c>
      <c r="C3462" t="s">
        <v>512</v>
      </c>
      <c r="D3462" t="s">
        <v>513</v>
      </c>
      <c r="E3462" s="18">
        <v>928.45</v>
      </c>
      <c r="F3462" s="2">
        <v>0.11</v>
      </c>
      <c r="G3462" s="13">
        <f t="shared" si="149"/>
        <v>102.13</v>
      </c>
    </row>
    <row r="3463" spans="1:7">
      <c r="A3463" s="9" t="s">
        <v>3891</v>
      </c>
      <c r="B3463" s="9" t="s">
        <v>3378</v>
      </c>
      <c r="C3463" t="s">
        <v>470</v>
      </c>
      <c r="D3463" t="s">
        <v>3379</v>
      </c>
      <c r="E3463" s="18">
        <v>1</v>
      </c>
      <c r="F3463" s="2">
        <v>342.18</v>
      </c>
      <c r="G3463" s="13">
        <f t="shared" si="149"/>
        <v>342.18</v>
      </c>
    </row>
    <row r="3464" spans="1:7">
      <c r="A3464" s="9" t="s">
        <v>3892</v>
      </c>
      <c r="B3464" s="9" t="s">
        <v>48</v>
      </c>
      <c r="C3464" t="s">
        <v>20</v>
      </c>
      <c r="D3464" t="s">
        <v>49</v>
      </c>
      <c r="E3464" s="18">
        <v>61</v>
      </c>
      <c r="F3464" s="2">
        <v>49.4</v>
      </c>
      <c r="G3464" s="13">
        <f t="shared" si="149"/>
        <v>3013.4</v>
      </c>
    </row>
    <row r="3465" spans="1:7">
      <c r="A3465" s="9" t="s">
        <v>3893</v>
      </c>
      <c r="B3465" s="9" t="s">
        <v>674</v>
      </c>
      <c r="C3465" t="s">
        <v>59</v>
      </c>
      <c r="D3465" t="s">
        <v>675</v>
      </c>
      <c r="E3465" s="18">
        <v>43.98</v>
      </c>
      <c r="F3465" s="2">
        <v>125.59</v>
      </c>
      <c r="G3465" s="13">
        <f t="shared" si="149"/>
        <v>5523.45</v>
      </c>
    </row>
    <row r="3466" spans="1:7">
      <c r="A3466" s="9" t="s">
        <v>3894</v>
      </c>
      <c r="B3466" s="9" t="s">
        <v>528</v>
      </c>
      <c r="C3466" t="s">
        <v>20</v>
      </c>
      <c r="D3466" t="s">
        <v>529</v>
      </c>
      <c r="E3466" s="18">
        <v>65</v>
      </c>
      <c r="F3466" s="2">
        <v>22.67</v>
      </c>
      <c r="G3466" s="13">
        <f t="shared" si="149"/>
        <v>1473.55</v>
      </c>
    </row>
    <row r="3467" spans="1:7">
      <c r="A3467" s="9" t="s">
        <v>3895</v>
      </c>
      <c r="B3467" s="9" t="s">
        <v>3312</v>
      </c>
      <c r="C3467" t="s">
        <v>20</v>
      </c>
      <c r="D3467" t="s">
        <v>665</v>
      </c>
      <c r="E3467" s="18">
        <v>5</v>
      </c>
      <c r="F3467" s="2">
        <v>182.59</v>
      </c>
      <c r="G3467" s="13">
        <f t="shared" si="149"/>
        <v>912.95</v>
      </c>
    </row>
    <row r="3468" spans="1:7">
      <c r="A3468" s="9" t="s">
        <v>3896</v>
      </c>
      <c r="B3468" s="9" t="s">
        <v>3468</v>
      </c>
      <c r="C3468" t="s">
        <v>470</v>
      </c>
      <c r="D3468" t="s">
        <v>668</v>
      </c>
      <c r="E3468" s="18">
        <v>1</v>
      </c>
      <c r="F3468" s="2">
        <v>374.03</v>
      </c>
      <c r="G3468" s="13">
        <f t="shared" si="149"/>
        <v>374.03</v>
      </c>
    </row>
    <row r="3469" spans="1:7">
      <c r="A3469" s="9" t="s">
        <v>3897</v>
      </c>
      <c r="B3469" s="9" t="s">
        <v>605</v>
      </c>
      <c r="C3469" t="s">
        <v>470</v>
      </c>
      <c r="D3469" t="s">
        <v>606</v>
      </c>
      <c r="E3469" s="18">
        <v>1</v>
      </c>
      <c r="F3469" s="2">
        <v>458.87</v>
      </c>
      <c r="G3469" s="13">
        <f t="shared" si="149"/>
        <v>458.87</v>
      </c>
    </row>
    <row r="3471" spans="1:7" s="7" customFormat="1" ht="13.15">
      <c r="A3471" s="14" t="s">
        <v>3898</v>
      </c>
      <c r="B3471" s="14" t="s">
        <v>3899</v>
      </c>
      <c r="D3471" s="7" t="s">
        <v>3900</v>
      </c>
      <c r="E3471" s="17"/>
      <c r="F3471" s="8"/>
      <c r="G3471" s="12">
        <f>SUM(G3473:G3486)</f>
        <v>22852.49</v>
      </c>
    </row>
    <row r="3473" spans="1:7">
      <c r="A3473" s="9" t="s">
        <v>3901</v>
      </c>
      <c r="B3473" s="9" t="s">
        <v>19</v>
      </c>
      <c r="C3473" t="s">
        <v>20</v>
      </c>
      <c r="D3473" t="s">
        <v>21</v>
      </c>
      <c r="E3473" s="18">
        <v>10</v>
      </c>
      <c r="F3473" s="2">
        <v>3.33</v>
      </c>
      <c r="G3473" s="13">
        <f t="shared" ref="G3473:G3486" si="150">E3473*F3473</f>
        <v>33.299999999999997</v>
      </c>
    </row>
    <row r="3474" spans="1:7">
      <c r="A3474" s="9" t="s">
        <v>3902</v>
      </c>
      <c r="B3474" s="9" t="s">
        <v>3903</v>
      </c>
      <c r="C3474" t="s">
        <v>20</v>
      </c>
      <c r="D3474" t="s">
        <v>3904</v>
      </c>
      <c r="E3474" s="18">
        <v>125.84</v>
      </c>
      <c r="F3474" s="2">
        <v>7.13</v>
      </c>
      <c r="G3474" s="13">
        <f t="shared" si="150"/>
        <v>897.24</v>
      </c>
    </row>
    <row r="3475" spans="1:7">
      <c r="A3475" s="9" t="s">
        <v>3905</v>
      </c>
      <c r="B3475" s="9" t="s">
        <v>3216</v>
      </c>
      <c r="C3475" t="s">
        <v>24</v>
      </c>
      <c r="D3475" t="s">
        <v>627</v>
      </c>
      <c r="E3475" s="18">
        <v>500</v>
      </c>
      <c r="F3475" s="2">
        <v>0.82</v>
      </c>
      <c r="G3475" s="13">
        <f t="shared" si="150"/>
        <v>410</v>
      </c>
    </row>
    <row r="3476" spans="1:7">
      <c r="A3476" s="9" t="s">
        <v>3906</v>
      </c>
      <c r="B3476" s="9" t="s">
        <v>3511</v>
      </c>
      <c r="C3476" t="s">
        <v>24</v>
      </c>
      <c r="D3476" t="s">
        <v>627</v>
      </c>
      <c r="E3476" s="18">
        <v>404.2</v>
      </c>
      <c r="F3476" s="2">
        <v>0.82</v>
      </c>
      <c r="G3476" s="13">
        <f t="shared" si="150"/>
        <v>331.44</v>
      </c>
    </row>
    <row r="3477" spans="1:7">
      <c r="A3477" s="9" t="s">
        <v>3907</v>
      </c>
      <c r="B3477" s="9" t="s">
        <v>502</v>
      </c>
      <c r="C3477" t="s">
        <v>59</v>
      </c>
      <c r="D3477" t="s">
        <v>503</v>
      </c>
      <c r="E3477" s="18">
        <v>47.6</v>
      </c>
      <c r="F3477" s="2">
        <v>3.16</v>
      </c>
      <c r="G3477" s="13">
        <f t="shared" si="150"/>
        <v>150.41999999999999</v>
      </c>
    </row>
    <row r="3478" spans="1:7">
      <c r="A3478" s="9" t="s">
        <v>3908</v>
      </c>
      <c r="B3478" s="9" t="s">
        <v>3479</v>
      </c>
      <c r="C3478" t="s">
        <v>59</v>
      </c>
      <c r="D3478" t="s">
        <v>503</v>
      </c>
      <c r="E3478" s="18">
        <v>119.6</v>
      </c>
      <c r="F3478" s="2">
        <v>5.0599999999999996</v>
      </c>
      <c r="G3478" s="13">
        <f t="shared" si="150"/>
        <v>605.17999999999995</v>
      </c>
    </row>
    <row r="3479" spans="1:7">
      <c r="A3479" s="9" t="s">
        <v>3909</v>
      </c>
      <c r="B3479" s="9" t="s">
        <v>3270</v>
      </c>
      <c r="C3479" t="s">
        <v>59</v>
      </c>
      <c r="D3479" t="s">
        <v>650</v>
      </c>
      <c r="E3479" s="18">
        <v>2.1</v>
      </c>
      <c r="F3479" s="2">
        <v>3.59</v>
      </c>
      <c r="G3479" s="13">
        <f t="shared" si="150"/>
        <v>7.54</v>
      </c>
    </row>
    <row r="3480" spans="1:7">
      <c r="A3480" s="9" t="s">
        <v>3910</v>
      </c>
      <c r="B3480" s="9" t="s">
        <v>511</v>
      </c>
      <c r="C3480" t="s">
        <v>512</v>
      </c>
      <c r="D3480" t="s">
        <v>513</v>
      </c>
      <c r="E3480" s="18">
        <v>65.099999999999994</v>
      </c>
      <c r="F3480" s="2">
        <v>0.11</v>
      </c>
      <c r="G3480" s="13">
        <f t="shared" si="150"/>
        <v>7.16</v>
      </c>
    </row>
    <row r="3481" spans="1:7">
      <c r="A3481" s="9" t="s">
        <v>3911</v>
      </c>
      <c r="B3481" s="9" t="s">
        <v>3378</v>
      </c>
      <c r="C3481" t="s">
        <v>470</v>
      </c>
      <c r="D3481" t="s">
        <v>3379</v>
      </c>
      <c r="E3481" s="18">
        <v>1</v>
      </c>
      <c r="F3481" s="2">
        <v>342.18</v>
      </c>
      <c r="G3481" s="13">
        <f t="shared" si="150"/>
        <v>342.18</v>
      </c>
    </row>
    <row r="3482" spans="1:7">
      <c r="A3482" s="9" t="s">
        <v>3912</v>
      </c>
      <c r="B3482" s="9" t="s">
        <v>48</v>
      </c>
      <c r="C3482" t="s">
        <v>20</v>
      </c>
      <c r="D3482" t="s">
        <v>49</v>
      </c>
      <c r="E3482" s="18">
        <v>7</v>
      </c>
      <c r="F3482" s="2">
        <v>49.4</v>
      </c>
      <c r="G3482" s="13">
        <f t="shared" si="150"/>
        <v>345.8</v>
      </c>
    </row>
    <row r="3483" spans="1:7">
      <c r="A3483" s="9" t="s">
        <v>3913</v>
      </c>
      <c r="B3483" s="9" t="s">
        <v>674</v>
      </c>
      <c r="C3483" t="s">
        <v>59</v>
      </c>
      <c r="D3483" t="s">
        <v>675</v>
      </c>
      <c r="E3483" s="18">
        <v>63.6</v>
      </c>
      <c r="F3483" s="2">
        <v>125.59</v>
      </c>
      <c r="G3483" s="13">
        <f t="shared" si="150"/>
        <v>7987.52</v>
      </c>
    </row>
    <row r="3484" spans="1:7">
      <c r="A3484" s="9" t="s">
        <v>3914</v>
      </c>
      <c r="B3484" s="9" t="s">
        <v>3520</v>
      </c>
      <c r="C3484" t="s">
        <v>59</v>
      </c>
      <c r="D3484" t="s">
        <v>675</v>
      </c>
      <c r="E3484" s="18">
        <v>48.5</v>
      </c>
      <c r="F3484" s="2">
        <v>151.38</v>
      </c>
      <c r="G3484" s="13">
        <f t="shared" si="150"/>
        <v>7341.93</v>
      </c>
    </row>
    <row r="3485" spans="1:7">
      <c r="A3485" s="9" t="s">
        <v>3915</v>
      </c>
      <c r="B3485" s="9" t="s">
        <v>528</v>
      </c>
      <c r="C3485" t="s">
        <v>20</v>
      </c>
      <c r="D3485" t="s">
        <v>529</v>
      </c>
      <c r="E3485" s="18">
        <v>180.84</v>
      </c>
      <c r="F3485" s="2">
        <v>22.67</v>
      </c>
      <c r="G3485" s="13">
        <f t="shared" si="150"/>
        <v>4099.6400000000003</v>
      </c>
    </row>
    <row r="3486" spans="1:7">
      <c r="A3486" s="9" t="s">
        <v>3916</v>
      </c>
      <c r="B3486" s="9" t="s">
        <v>3324</v>
      </c>
      <c r="C3486" t="s">
        <v>470</v>
      </c>
      <c r="D3486" t="s">
        <v>3325</v>
      </c>
      <c r="E3486" s="18">
        <v>2</v>
      </c>
      <c r="F3486" s="2">
        <v>146.57</v>
      </c>
      <c r="G3486" s="13">
        <f t="shared" si="150"/>
        <v>293.14</v>
      </c>
    </row>
    <row r="3488" spans="1:7" s="7" customFormat="1" ht="13.15">
      <c r="A3488" s="14" t="s">
        <v>3917</v>
      </c>
      <c r="B3488" s="14" t="s">
        <v>3918</v>
      </c>
      <c r="D3488" s="7" t="s">
        <v>3919</v>
      </c>
      <c r="E3488" s="17"/>
      <c r="F3488" s="8"/>
      <c r="G3488" s="12">
        <f>SUM(G3490:G3496)</f>
        <v>1630.65</v>
      </c>
    </row>
    <row r="3490" spans="1:7">
      <c r="A3490" s="9" t="s">
        <v>3920</v>
      </c>
      <c r="B3490" s="9" t="s">
        <v>502</v>
      </c>
      <c r="C3490" t="s">
        <v>59</v>
      </c>
      <c r="D3490" t="s">
        <v>503</v>
      </c>
      <c r="E3490" s="18">
        <v>28.7</v>
      </c>
      <c r="F3490" s="2">
        <v>3.16</v>
      </c>
      <c r="G3490" s="13">
        <f t="shared" ref="G3490:G3496" si="151">E3490*F3490</f>
        <v>90.69</v>
      </c>
    </row>
    <row r="3491" spans="1:7">
      <c r="A3491" s="9" t="s">
        <v>3921</v>
      </c>
      <c r="B3491" s="9" t="s">
        <v>3270</v>
      </c>
      <c r="C3491" t="s">
        <v>59</v>
      </c>
      <c r="D3491" t="s">
        <v>650</v>
      </c>
      <c r="E3491" s="18">
        <v>33.200000000000003</v>
      </c>
      <c r="F3491" s="2">
        <v>3.59</v>
      </c>
      <c r="G3491" s="13">
        <f t="shared" si="151"/>
        <v>119.19</v>
      </c>
    </row>
    <row r="3492" spans="1:7">
      <c r="A3492" s="9" t="s">
        <v>3922</v>
      </c>
      <c r="B3492" s="9" t="s">
        <v>511</v>
      </c>
      <c r="C3492" t="s">
        <v>512</v>
      </c>
      <c r="D3492" t="s">
        <v>513</v>
      </c>
      <c r="E3492" s="18">
        <v>1029.2</v>
      </c>
      <c r="F3492" s="2">
        <v>0.11</v>
      </c>
      <c r="G3492" s="13">
        <f t="shared" si="151"/>
        <v>113.21</v>
      </c>
    </row>
    <row r="3493" spans="1:7">
      <c r="A3493" s="9" t="s">
        <v>3923</v>
      </c>
      <c r="B3493" s="9" t="s">
        <v>3273</v>
      </c>
      <c r="C3493" t="s">
        <v>59</v>
      </c>
      <c r="D3493" t="s">
        <v>3274</v>
      </c>
      <c r="E3493" s="18">
        <v>45.4</v>
      </c>
      <c r="F3493" s="2">
        <v>15.36</v>
      </c>
      <c r="G3493" s="13">
        <f t="shared" si="151"/>
        <v>697.34</v>
      </c>
    </row>
    <row r="3494" spans="1:7">
      <c r="A3494" s="9" t="s">
        <v>3924</v>
      </c>
      <c r="B3494" s="9" t="s">
        <v>48</v>
      </c>
      <c r="C3494" t="s">
        <v>20</v>
      </c>
      <c r="D3494" t="s">
        <v>49</v>
      </c>
      <c r="E3494" s="18">
        <v>5</v>
      </c>
      <c r="F3494" s="2">
        <v>49.4</v>
      </c>
      <c r="G3494" s="13">
        <f t="shared" si="151"/>
        <v>247</v>
      </c>
    </row>
    <row r="3495" spans="1:7">
      <c r="A3495" s="9" t="s">
        <v>3925</v>
      </c>
      <c r="B3495" s="9" t="s">
        <v>3264</v>
      </c>
      <c r="C3495" t="s">
        <v>20</v>
      </c>
      <c r="D3495" t="s">
        <v>21</v>
      </c>
      <c r="E3495" s="18">
        <v>8</v>
      </c>
      <c r="F3495" s="2">
        <v>2.63</v>
      </c>
      <c r="G3495" s="13">
        <f t="shared" si="151"/>
        <v>21.04</v>
      </c>
    </row>
    <row r="3496" spans="1:7">
      <c r="A3496" s="9" t="s">
        <v>3926</v>
      </c>
      <c r="B3496" s="9" t="s">
        <v>3378</v>
      </c>
      <c r="C3496" t="s">
        <v>470</v>
      </c>
      <c r="D3496" t="s">
        <v>3379</v>
      </c>
      <c r="E3496" s="18">
        <v>1</v>
      </c>
      <c r="F3496" s="2">
        <v>342.18</v>
      </c>
      <c r="G3496" s="13">
        <f t="shared" si="151"/>
        <v>342.18</v>
      </c>
    </row>
    <row r="3498" spans="1:7" s="7" customFormat="1" ht="13.15">
      <c r="A3498" s="14" t="s">
        <v>3927</v>
      </c>
      <c r="B3498" s="14" t="s">
        <v>3928</v>
      </c>
      <c r="D3498" s="7" t="s">
        <v>3929</v>
      </c>
      <c r="E3498" s="17"/>
      <c r="F3498" s="8"/>
      <c r="G3498" s="12">
        <f>SUM(G3500:G3507)</f>
        <v>2665.43</v>
      </c>
    </row>
    <row r="3500" spans="1:7">
      <c r="A3500" s="9" t="s">
        <v>3930</v>
      </c>
      <c r="B3500" s="9" t="s">
        <v>3216</v>
      </c>
      <c r="C3500" t="s">
        <v>24</v>
      </c>
      <c r="D3500" t="s">
        <v>627</v>
      </c>
      <c r="E3500" s="18">
        <v>565</v>
      </c>
      <c r="F3500" s="2">
        <v>0.82</v>
      </c>
      <c r="G3500" s="13">
        <f t="shared" ref="G3500:G3507" si="152">E3500*F3500</f>
        <v>463.3</v>
      </c>
    </row>
    <row r="3501" spans="1:7">
      <c r="A3501" s="9" t="s">
        <v>3931</v>
      </c>
      <c r="B3501" s="9" t="s">
        <v>502</v>
      </c>
      <c r="C3501" t="s">
        <v>59</v>
      </c>
      <c r="D3501" t="s">
        <v>503</v>
      </c>
      <c r="E3501" s="18">
        <v>43.8</v>
      </c>
      <c r="F3501" s="2">
        <v>3.16</v>
      </c>
      <c r="G3501" s="13">
        <f t="shared" si="152"/>
        <v>138.41</v>
      </c>
    </row>
    <row r="3502" spans="1:7">
      <c r="A3502" s="9" t="s">
        <v>3932</v>
      </c>
      <c r="B3502" s="9" t="s">
        <v>3270</v>
      </c>
      <c r="C3502" t="s">
        <v>59</v>
      </c>
      <c r="D3502" t="s">
        <v>650</v>
      </c>
      <c r="E3502" s="18">
        <v>1.6</v>
      </c>
      <c r="F3502" s="2">
        <v>3.59</v>
      </c>
      <c r="G3502" s="13">
        <f t="shared" si="152"/>
        <v>5.74</v>
      </c>
    </row>
    <row r="3503" spans="1:7">
      <c r="A3503" s="9" t="s">
        <v>3933</v>
      </c>
      <c r="B3503" s="9" t="s">
        <v>511</v>
      </c>
      <c r="C3503" t="s">
        <v>512</v>
      </c>
      <c r="D3503" t="s">
        <v>513</v>
      </c>
      <c r="E3503" s="18">
        <v>49.6</v>
      </c>
      <c r="F3503" s="2">
        <v>0.11</v>
      </c>
      <c r="G3503" s="13">
        <f t="shared" si="152"/>
        <v>5.46</v>
      </c>
    </row>
    <row r="3504" spans="1:7">
      <c r="A3504" s="9" t="s">
        <v>3934</v>
      </c>
      <c r="B3504" s="9" t="s">
        <v>3273</v>
      </c>
      <c r="C3504" t="s">
        <v>59</v>
      </c>
      <c r="D3504" t="s">
        <v>3274</v>
      </c>
      <c r="E3504" s="18">
        <v>93.9</v>
      </c>
      <c r="F3504" s="2">
        <v>15.36</v>
      </c>
      <c r="G3504" s="13">
        <f t="shared" si="152"/>
        <v>1442.3</v>
      </c>
    </row>
    <row r="3505" spans="1:7">
      <c r="A3505" s="9" t="s">
        <v>3935</v>
      </c>
      <c r="B3505" s="9" t="s">
        <v>48</v>
      </c>
      <c r="C3505" t="s">
        <v>20</v>
      </c>
      <c r="D3505" t="s">
        <v>49</v>
      </c>
      <c r="E3505" s="18">
        <v>5</v>
      </c>
      <c r="F3505" s="2">
        <v>49.4</v>
      </c>
      <c r="G3505" s="13">
        <f t="shared" si="152"/>
        <v>247</v>
      </c>
    </row>
    <row r="3506" spans="1:7">
      <c r="A3506" s="9" t="s">
        <v>3936</v>
      </c>
      <c r="B3506" s="9" t="s">
        <v>3264</v>
      </c>
      <c r="C3506" t="s">
        <v>20</v>
      </c>
      <c r="D3506" t="s">
        <v>21</v>
      </c>
      <c r="E3506" s="18">
        <v>8</v>
      </c>
      <c r="F3506" s="2">
        <v>2.63</v>
      </c>
      <c r="G3506" s="13">
        <f t="shared" si="152"/>
        <v>21.04</v>
      </c>
    </row>
    <row r="3507" spans="1:7">
      <c r="A3507" s="9" t="s">
        <v>3937</v>
      </c>
      <c r="B3507" s="9" t="s">
        <v>3378</v>
      </c>
      <c r="C3507" t="s">
        <v>470</v>
      </c>
      <c r="D3507" t="s">
        <v>3379</v>
      </c>
      <c r="E3507" s="18">
        <v>1</v>
      </c>
      <c r="F3507" s="2">
        <v>342.18</v>
      </c>
      <c r="G3507" s="13">
        <f t="shared" si="152"/>
        <v>342.18</v>
      </c>
    </row>
    <row r="3509" spans="1:7" s="7" customFormat="1" ht="13.15">
      <c r="A3509" s="14" t="s">
        <v>3938</v>
      </c>
      <c r="B3509" s="14" t="s">
        <v>3939</v>
      </c>
      <c r="D3509" s="7" t="s">
        <v>3940</v>
      </c>
      <c r="E3509" s="17"/>
      <c r="F3509" s="8"/>
      <c r="G3509" s="12">
        <f>SUM(G3511:G3527)</f>
        <v>13870.1</v>
      </c>
    </row>
    <row r="3511" spans="1:7">
      <c r="A3511" s="9" t="s">
        <v>3941</v>
      </c>
      <c r="B3511" s="9" t="s">
        <v>983</v>
      </c>
      <c r="C3511" t="s">
        <v>20</v>
      </c>
      <c r="D3511" t="s">
        <v>21</v>
      </c>
      <c r="E3511" s="18">
        <v>6</v>
      </c>
      <c r="F3511" s="2">
        <v>5.33</v>
      </c>
      <c r="G3511" s="13">
        <f t="shared" ref="G3511:G3527" si="153">E3511*F3511</f>
        <v>31.98</v>
      </c>
    </row>
    <row r="3512" spans="1:7">
      <c r="A3512" s="9" t="s">
        <v>3942</v>
      </c>
      <c r="B3512" s="9" t="s">
        <v>3216</v>
      </c>
      <c r="C3512" t="s">
        <v>24</v>
      </c>
      <c r="D3512" t="s">
        <v>627</v>
      </c>
      <c r="E3512" s="18">
        <v>150</v>
      </c>
      <c r="F3512" s="2">
        <v>0.82</v>
      </c>
      <c r="G3512" s="13">
        <f t="shared" si="153"/>
        <v>123</v>
      </c>
    </row>
    <row r="3513" spans="1:7">
      <c r="A3513" s="9" t="s">
        <v>3943</v>
      </c>
      <c r="B3513" s="9" t="s">
        <v>3511</v>
      </c>
      <c r="C3513" t="s">
        <v>24</v>
      </c>
      <c r="D3513" t="s">
        <v>627</v>
      </c>
      <c r="E3513" s="18">
        <v>125</v>
      </c>
      <c r="F3513" s="2">
        <v>0.82</v>
      </c>
      <c r="G3513" s="13">
        <f t="shared" si="153"/>
        <v>102.5</v>
      </c>
    </row>
    <row r="3514" spans="1:7">
      <c r="A3514" s="9" t="s">
        <v>3944</v>
      </c>
      <c r="B3514" s="9" t="s">
        <v>502</v>
      </c>
      <c r="C3514" t="s">
        <v>59</v>
      </c>
      <c r="D3514" t="s">
        <v>503</v>
      </c>
      <c r="E3514" s="18">
        <v>47.15</v>
      </c>
      <c r="F3514" s="2">
        <v>3.16</v>
      </c>
      <c r="G3514" s="13">
        <f t="shared" si="153"/>
        <v>148.99</v>
      </c>
    </row>
    <row r="3515" spans="1:7">
      <c r="A3515" s="9" t="s">
        <v>3945</v>
      </c>
      <c r="B3515" s="9" t="s">
        <v>3479</v>
      </c>
      <c r="C3515" t="s">
        <v>59</v>
      </c>
      <c r="D3515" t="s">
        <v>503</v>
      </c>
      <c r="E3515" s="18">
        <v>31.05</v>
      </c>
      <c r="F3515" s="2">
        <v>5.0599999999999996</v>
      </c>
      <c r="G3515" s="13">
        <f t="shared" si="153"/>
        <v>157.11000000000001</v>
      </c>
    </row>
    <row r="3516" spans="1:7">
      <c r="A3516" s="9" t="s">
        <v>3946</v>
      </c>
      <c r="B3516" s="9" t="s">
        <v>3270</v>
      </c>
      <c r="C3516" t="s">
        <v>59</v>
      </c>
      <c r="D3516" t="s">
        <v>650</v>
      </c>
      <c r="E3516" s="18">
        <v>45.8</v>
      </c>
      <c r="F3516" s="2">
        <v>3.59</v>
      </c>
      <c r="G3516" s="13">
        <f t="shared" si="153"/>
        <v>164.42</v>
      </c>
    </row>
    <row r="3517" spans="1:7">
      <c r="A3517" s="9" t="s">
        <v>3947</v>
      </c>
      <c r="B3517" s="9" t="s">
        <v>3516</v>
      </c>
      <c r="C3517" t="s">
        <v>59</v>
      </c>
      <c r="D3517" t="s">
        <v>650</v>
      </c>
      <c r="E3517" s="18">
        <v>19.350000000000001</v>
      </c>
      <c r="F3517" s="2">
        <v>4.21</v>
      </c>
      <c r="G3517" s="13">
        <f t="shared" si="153"/>
        <v>81.459999999999994</v>
      </c>
    </row>
    <row r="3518" spans="1:7">
      <c r="A3518" s="9" t="s">
        <v>3948</v>
      </c>
      <c r="B3518" s="9" t="s">
        <v>511</v>
      </c>
      <c r="C3518" t="s">
        <v>512</v>
      </c>
      <c r="D3518" t="s">
        <v>513</v>
      </c>
      <c r="E3518" s="18">
        <v>1954.5</v>
      </c>
      <c r="F3518" s="2">
        <v>0.11</v>
      </c>
      <c r="G3518" s="13">
        <f t="shared" si="153"/>
        <v>215</v>
      </c>
    </row>
    <row r="3519" spans="1:7">
      <c r="A3519" s="9" t="s">
        <v>3949</v>
      </c>
      <c r="B3519" s="9" t="s">
        <v>3541</v>
      </c>
      <c r="C3519" t="s">
        <v>470</v>
      </c>
      <c r="D3519" t="s">
        <v>3379</v>
      </c>
      <c r="E3519" s="18">
        <v>1</v>
      </c>
      <c r="F3519" s="2">
        <v>356.1</v>
      </c>
      <c r="G3519" s="13">
        <f t="shared" si="153"/>
        <v>356.1</v>
      </c>
    </row>
    <row r="3520" spans="1:7">
      <c r="A3520" s="9" t="s">
        <v>3950</v>
      </c>
      <c r="B3520" s="9" t="s">
        <v>3550</v>
      </c>
      <c r="C3520" t="s">
        <v>20</v>
      </c>
      <c r="D3520" t="s">
        <v>49</v>
      </c>
      <c r="E3520" s="18">
        <v>3</v>
      </c>
      <c r="F3520" s="2">
        <v>61.71</v>
      </c>
      <c r="G3520" s="13">
        <f t="shared" si="153"/>
        <v>185.13</v>
      </c>
    </row>
    <row r="3521" spans="1:7">
      <c r="A3521" s="9" t="s">
        <v>3951</v>
      </c>
      <c r="B3521" s="9" t="s">
        <v>674</v>
      </c>
      <c r="C3521" t="s">
        <v>59</v>
      </c>
      <c r="D3521" t="s">
        <v>675</v>
      </c>
      <c r="E3521" s="18">
        <v>66</v>
      </c>
      <c r="F3521" s="2">
        <v>125.59</v>
      </c>
      <c r="G3521" s="13">
        <f t="shared" si="153"/>
        <v>8288.94</v>
      </c>
    </row>
    <row r="3522" spans="1:7">
      <c r="A3522" s="9" t="s">
        <v>3952</v>
      </c>
      <c r="B3522" s="9" t="s">
        <v>3520</v>
      </c>
      <c r="C3522" t="s">
        <v>59</v>
      </c>
      <c r="D3522" t="s">
        <v>675</v>
      </c>
      <c r="E3522" s="18">
        <v>1.4</v>
      </c>
      <c r="F3522" s="2">
        <v>151.38</v>
      </c>
      <c r="G3522" s="13">
        <f t="shared" si="153"/>
        <v>211.93</v>
      </c>
    </row>
    <row r="3523" spans="1:7">
      <c r="A3523" s="9" t="s">
        <v>3953</v>
      </c>
      <c r="B3523" s="9" t="s">
        <v>528</v>
      </c>
      <c r="C3523" t="s">
        <v>20</v>
      </c>
      <c r="D3523" t="s">
        <v>529</v>
      </c>
      <c r="E3523" s="18">
        <v>30</v>
      </c>
      <c r="F3523" s="2">
        <v>22.67</v>
      </c>
      <c r="G3523" s="13">
        <f t="shared" si="153"/>
        <v>680.1</v>
      </c>
    </row>
    <row r="3524" spans="1:7">
      <c r="A3524" s="9" t="s">
        <v>3954</v>
      </c>
      <c r="B3524" s="9" t="s">
        <v>3523</v>
      </c>
      <c r="C3524" t="s">
        <v>20</v>
      </c>
      <c r="D3524" t="s">
        <v>529</v>
      </c>
      <c r="E3524" s="18">
        <v>30</v>
      </c>
      <c r="F3524" s="2">
        <v>36.79</v>
      </c>
      <c r="G3524" s="13">
        <f t="shared" si="153"/>
        <v>1103.7</v>
      </c>
    </row>
    <row r="3525" spans="1:7">
      <c r="A3525" s="9" t="s">
        <v>3955</v>
      </c>
      <c r="B3525" s="9" t="s">
        <v>3312</v>
      </c>
      <c r="C3525" t="s">
        <v>20</v>
      </c>
      <c r="D3525" t="s">
        <v>665</v>
      </c>
      <c r="E3525" s="18">
        <v>6.5</v>
      </c>
      <c r="F3525" s="2">
        <v>182.59</v>
      </c>
      <c r="G3525" s="13">
        <f t="shared" si="153"/>
        <v>1186.8399999999999</v>
      </c>
    </row>
    <row r="3526" spans="1:7">
      <c r="A3526" s="9" t="s">
        <v>3956</v>
      </c>
      <c r="B3526" s="9" t="s">
        <v>3468</v>
      </c>
      <c r="C3526" t="s">
        <v>470</v>
      </c>
      <c r="D3526" t="s">
        <v>668</v>
      </c>
      <c r="E3526" s="18">
        <v>1</v>
      </c>
      <c r="F3526" s="2">
        <v>374.03</v>
      </c>
      <c r="G3526" s="13">
        <f t="shared" si="153"/>
        <v>374.03</v>
      </c>
    </row>
    <row r="3527" spans="1:7">
      <c r="A3527" s="9" t="s">
        <v>3957</v>
      </c>
      <c r="B3527" s="9" t="s">
        <v>605</v>
      </c>
      <c r="C3527" t="s">
        <v>470</v>
      </c>
      <c r="D3527" t="s">
        <v>606</v>
      </c>
      <c r="E3527" s="18">
        <v>1</v>
      </c>
      <c r="F3527" s="2">
        <v>458.87</v>
      </c>
      <c r="G3527" s="13">
        <f t="shared" si="153"/>
        <v>458.87</v>
      </c>
    </row>
    <row r="3529" spans="1:7" s="7" customFormat="1" ht="13.15">
      <c r="A3529" s="14" t="s">
        <v>3958</v>
      </c>
      <c r="B3529" s="14" t="s">
        <v>3959</v>
      </c>
      <c r="D3529" s="7" t="s">
        <v>3960</v>
      </c>
      <c r="E3529" s="17"/>
      <c r="F3529" s="8"/>
      <c r="G3529" s="12">
        <f>SUM(G3531:G3542)</f>
        <v>59938.95</v>
      </c>
    </row>
    <row r="3531" spans="1:7">
      <c r="A3531" s="9" t="s">
        <v>3961</v>
      </c>
      <c r="B3531" s="9" t="s">
        <v>3216</v>
      </c>
      <c r="C3531" t="s">
        <v>24</v>
      </c>
      <c r="D3531" t="s">
        <v>627</v>
      </c>
      <c r="E3531" s="18">
        <v>3676.55</v>
      </c>
      <c r="F3531" s="2">
        <v>0.82</v>
      </c>
      <c r="G3531" s="13">
        <f t="shared" ref="G3531:G3542" si="154">E3531*F3531</f>
        <v>3014.77</v>
      </c>
    </row>
    <row r="3532" spans="1:7">
      <c r="A3532" s="9" t="s">
        <v>3962</v>
      </c>
      <c r="B3532" s="9" t="s">
        <v>502</v>
      </c>
      <c r="C3532" t="s">
        <v>59</v>
      </c>
      <c r="D3532" t="s">
        <v>503</v>
      </c>
      <c r="E3532" s="18">
        <v>315.60000000000002</v>
      </c>
      <c r="F3532" s="2">
        <v>3.16</v>
      </c>
      <c r="G3532" s="13">
        <f t="shared" si="154"/>
        <v>997.3</v>
      </c>
    </row>
    <row r="3533" spans="1:7">
      <c r="A3533" s="9" t="s">
        <v>3963</v>
      </c>
      <c r="B3533" s="9" t="s">
        <v>3270</v>
      </c>
      <c r="C3533" t="s">
        <v>59</v>
      </c>
      <c r="D3533" t="s">
        <v>650</v>
      </c>
      <c r="E3533" s="18">
        <v>118.2</v>
      </c>
      <c r="F3533" s="2">
        <v>3.59</v>
      </c>
      <c r="G3533" s="13">
        <f t="shared" si="154"/>
        <v>424.34</v>
      </c>
    </row>
    <row r="3534" spans="1:7">
      <c r="A3534" s="9" t="s">
        <v>3964</v>
      </c>
      <c r="B3534" s="9" t="s">
        <v>511</v>
      </c>
      <c r="C3534" t="s">
        <v>512</v>
      </c>
      <c r="D3534" t="s">
        <v>513</v>
      </c>
      <c r="E3534" s="18">
        <v>3546</v>
      </c>
      <c r="F3534" s="2">
        <v>0.11</v>
      </c>
      <c r="G3534" s="13">
        <f t="shared" si="154"/>
        <v>390.06</v>
      </c>
    </row>
    <row r="3535" spans="1:7">
      <c r="A3535" s="9" t="s">
        <v>3965</v>
      </c>
      <c r="B3535" s="9" t="s">
        <v>3273</v>
      </c>
      <c r="C3535" t="s">
        <v>59</v>
      </c>
      <c r="D3535" t="s">
        <v>3274</v>
      </c>
      <c r="E3535" s="18">
        <v>614.4</v>
      </c>
      <c r="F3535" s="2">
        <v>15.36</v>
      </c>
      <c r="G3535" s="13">
        <f t="shared" si="154"/>
        <v>9437.18</v>
      </c>
    </row>
    <row r="3536" spans="1:7">
      <c r="A3536" s="9" t="s">
        <v>3966</v>
      </c>
      <c r="B3536" s="9" t="s">
        <v>528</v>
      </c>
      <c r="C3536" t="s">
        <v>20</v>
      </c>
      <c r="D3536" t="s">
        <v>529</v>
      </c>
      <c r="E3536" s="18">
        <v>1166</v>
      </c>
      <c r="F3536" s="2">
        <v>22.67</v>
      </c>
      <c r="G3536" s="13">
        <f t="shared" si="154"/>
        <v>26433.22</v>
      </c>
    </row>
    <row r="3537" spans="1:7">
      <c r="A3537" s="9" t="s">
        <v>3967</v>
      </c>
      <c r="B3537" s="9" t="s">
        <v>3312</v>
      </c>
      <c r="C3537" t="s">
        <v>20</v>
      </c>
      <c r="D3537" t="s">
        <v>665</v>
      </c>
      <c r="E3537" s="18">
        <v>18.5</v>
      </c>
      <c r="F3537" s="2">
        <v>182.59</v>
      </c>
      <c r="G3537" s="13">
        <f t="shared" si="154"/>
        <v>3377.92</v>
      </c>
    </row>
    <row r="3538" spans="1:7">
      <c r="A3538" s="9" t="s">
        <v>3968</v>
      </c>
      <c r="B3538" s="9" t="s">
        <v>3468</v>
      </c>
      <c r="C3538" t="s">
        <v>470</v>
      </c>
      <c r="D3538" t="s">
        <v>668</v>
      </c>
      <c r="E3538" s="18">
        <v>3</v>
      </c>
      <c r="F3538" s="2">
        <v>374.03</v>
      </c>
      <c r="G3538" s="13">
        <f t="shared" si="154"/>
        <v>1122.0899999999999</v>
      </c>
    </row>
    <row r="3539" spans="1:7">
      <c r="A3539" s="9" t="s">
        <v>3969</v>
      </c>
      <c r="B3539" s="9" t="s">
        <v>605</v>
      </c>
      <c r="C3539" t="s">
        <v>470</v>
      </c>
      <c r="D3539" t="s">
        <v>606</v>
      </c>
      <c r="E3539" s="18">
        <v>3</v>
      </c>
      <c r="F3539" s="2">
        <v>458.87</v>
      </c>
      <c r="G3539" s="13">
        <f t="shared" si="154"/>
        <v>1376.61</v>
      </c>
    </row>
    <row r="3540" spans="1:7">
      <c r="A3540" s="9" t="s">
        <v>3970</v>
      </c>
      <c r="B3540" s="9" t="s">
        <v>48</v>
      </c>
      <c r="C3540" t="s">
        <v>20</v>
      </c>
      <c r="D3540" t="s">
        <v>49</v>
      </c>
      <c r="E3540" s="18">
        <v>250</v>
      </c>
      <c r="F3540" s="2">
        <v>49.4</v>
      </c>
      <c r="G3540" s="13">
        <f t="shared" si="154"/>
        <v>12350</v>
      </c>
    </row>
    <row r="3541" spans="1:7">
      <c r="A3541" s="9" t="s">
        <v>3971</v>
      </c>
      <c r="B3541" s="9" t="s">
        <v>3264</v>
      </c>
      <c r="C3541" t="s">
        <v>20</v>
      </c>
      <c r="D3541" t="s">
        <v>21</v>
      </c>
      <c r="E3541" s="18">
        <v>256</v>
      </c>
      <c r="F3541" s="2">
        <v>2.63</v>
      </c>
      <c r="G3541" s="13">
        <f t="shared" si="154"/>
        <v>673.28</v>
      </c>
    </row>
    <row r="3542" spans="1:7">
      <c r="A3542" s="9" t="s">
        <v>3972</v>
      </c>
      <c r="B3542" s="9" t="s">
        <v>3378</v>
      </c>
      <c r="C3542" t="s">
        <v>470</v>
      </c>
      <c r="D3542" t="s">
        <v>3379</v>
      </c>
      <c r="E3542" s="18">
        <v>1</v>
      </c>
      <c r="F3542" s="2">
        <v>342.18</v>
      </c>
      <c r="G3542" s="13">
        <f t="shared" si="154"/>
        <v>342.18</v>
      </c>
    </row>
    <row r="3544" spans="1:7" s="7" customFormat="1" ht="13.15">
      <c r="A3544" s="14" t="s">
        <v>3973</v>
      </c>
      <c r="B3544" s="14" t="s">
        <v>3974</v>
      </c>
      <c r="D3544" s="7" t="s">
        <v>3975</v>
      </c>
      <c r="E3544" s="17"/>
      <c r="F3544" s="8"/>
      <c r="G3544" s="12">
        <f>SUM(G3546:G3553)</f>
        <v>18125.16</v>
      </c>
    </row>
    <row r="3546" spans="1:7">
      <c r="A3546" s="9" t="s">
        <v>3976</v>
      </c>
      <c r="B3546" s="9" t="s">
        <v>3511</v>
      </c>
      <c r="C3546" t="s">
        <v>24</v>
      </c>
      <c r="D3546" t="s">
        <v>627</v>
      </c>
      <c r="E3546" s="18">
        <v>720</v>
      </c>
      <c r="F3546" s="2">
        <v>0.82</v>
      </c>
      <c r="G3546" s="13">
        <f t="shared" ref="G3546:G3553" si="155">E3546*F3546</f>
        <v>590.4</v>
      </c>
    </row>
    <row r="3547" spans="1:7">
      <c r="A3547" s="9" t="s">
        <v>3977</v>
      </c>
      <c r="B3547" s="9" t="s">
        <v>3479</v>
      </c>
      <c r="C3547" t="s">
        <v>59</v>
      </c>
      <c r="D3547" t="s">
        <v>503</v>
      </c>
      <c r="E3547" s="18">
        <v>17.82</v>
      </c>
      <c r="F3547" s="2">
        <v>5.0599999999999996</v>
      </c>
      <c r="G3547" s="13">
        <f t="shared" si="155"/>
        <v>90.17</v>
      </c>
    </row>
    <row r="3548" spans="1:7">
      <c r="A3548" s="9" t="s">
        <v>3978</v>
      </c>
      <c r="B3548" s="9" t="s">
        <v>3516</v>
      </c>
      <c r="C3548" t="s">
        <v>59</v>
      </c>
      <c r="D3548" t="s">
        <v>650</v>
      </c>
      <c r="E3548" s="18">
        <v>284.8</v>
      </c>
      <c r="F3548" s="2">
        <v>4.21</v>
      </c>
      <c r="G3548" s="13">
        <f t="shared" si="155"/>
        <v>1199.01</v>
      </c>
    </row>
    <row r="3549" spans="1:7">
      <c r="A3549" s="9" t="s">
        <v>3979</v>
      </c>
      <c r="B3549" s="9" t="s">
        <v>511</v>
      </c>
      <c r="C3549" t="s">
        <v>512</v>
      </c>
      <c r="D3549" t="s">
        <v>513</v>
      </c>
      <c r="E3549" s="18">
        <v>8544</v>
      </c>
      <c r="F3549" s="2">
        <v>0.11</v>
      </c>
      <c r="G3549" s="13">
        <f t="shared" si="155"/>
        <v>939.84</v>
      </c>
    </row>
    <row r="3550" spans="1:7">
      <c r="A3550" s="9" t="s">
        <v>3980</v>
      </c>
      <c r="B3550" s="9" t="s">
        <v>3847</v>
      </c>
      <c r="C3550" t="s">
        <v>519</v>
      </c>
      <c r="D3550" t="s">
        <v>3321</v>
      </c>
      <c r="E3550" s="18">
        <v>452.09</v>
      </c>
      <c r="F3550" s="2">
        <v>1.18</v>
      </c>
      <c r="G3550" s="13">
        <f t="shared" si="155"/>
        <v>533.47</v>
      </c>
    </row>
    <row r="3551" spans="1:7">
      <c r="A3551" s="9" t="s">
        <v>3981</v>
      </c>
      <c r="B3551" s="9" t="s">
        <v>3849</v>
      </c>
      <c r="C3551" t="s">
        <v>24</v>
      </c>
      <c r="D3551" t="s">
        <v>523</v>
      </c>
      <c r="E3551" s="18">
        <v>33.1</v>
      </c>
      <c r="F3551" s="2">
        <v>56.83</v>
      </c>
      <c r="G3551" s="13">
        <f t="shared" si="155"/>
        <v>1881.07</v>
      </c>
    </row>
    <row r="3552" spans="1:7">
      <c r="A3552" s="9" t="s">
        <v>3982</v>
      </c>
      <c r="B3552" s="9" t="s">
        <v>3851</v>
      </c>
      <c r="C3552" t="s">
        <v>59</v>
      </c>
      <c r="D3552" t="s">
        <v>516</v>
      </c>
      <c r="E3552" s="18">
        <v>16.600000000000001</v>
      </c>
      <c r="F3552" s="2">
        <v>96.28</v>
      </c>
      <c r="G3552" s="13">
        <f t="shared" si="155"/>
        <v>1598.25</v>
      </c>
    </row>
    <row r="3553" spans="1:7">
      <c r="A3553" s="9" t="s">
        <v>3983</v>
      </c>
      <c r="B3553" s="9" t="s">
        <v>3520</v>
      </c>
      <c r="C3553" t="s">
        <v>59</v>
      </c>
      <c r="D3553" t="s">
        <v>675</v>
      </c>
      <c r="E3553" s="18">
        <v>74.599999999999994</v>
      </c>
      <c r="F3553" s="2">
        <v>151.38</v>
      </c>
      <c r="G3553" s="13">
        <f t="shared" si="155"/>
        <v>11292.95</v>
      </c>
    </row>
    <row r="3555" spans="1:7" s="7" customFormat="1" ht="13.15">
      <c r="A3555" s="14" t="s">
        <v>3984</v>
      </c>
      <c r="B3555" s="14" t="s">
        <v>3985</v>
      </c>
      <c r="D3555" s="7" t="s">
        <v>3986</v>
      </c>
      <c r="E3555" s="17"/>
      <c r="F3555" s="8"/>
      <c r="G3555" s="12">
        <f>SUM(G3557:G3573)</f>
        <v>64360.23</v>
      </c>
    </row>
    <row r="3557" spans="1:7">
      <c r="A3557" s="9" t="s">
        <v>3987</v>
      </c>
      <c r="B3557" s="9" t="s">
        <v>3218</v>
      </c>
      <c r="C3557" t="s">
        <v>59</v>
      </c>
      <c r="D3557" t="s">
        <v>503</v>
      </c>
      <c r="E3557" s="18">
        <v>1450.7</v>
      </c>
      <c r="F3557" s="2">
        <v>2.52</v>
      </c>
      <c r="G3557" s="13">
        <f t="shared" ref="G3557:G3573" si="156">E3557*F3557</f>
        <v>3655.76</v>
      </c>
    </row>
    <row r="3558" spans="1:7">
      <c r="A3558" s="9" t="s">
        <v>3988</v>
      </c>
      <c r="B3558" s="9" t="s">
        <v>3306</v>
      </c>
      <c r="C3558" t="s">
        <v>59</v>
      </c>
      <c r="D3558" t="s">
        <v>650</v>
      </c>
      <c r="E3558" s="18">
        <v>1001.5</v>
      </c>
      <c r="F3558" s="2">
        <v>3.4</v>
      </c>
      <c r="G3558" s="13">
        <f t="shared" si="156"/>
        <v>3405.1</v>
      </c>
    </row>
    <row r="3559" spans="1:7">
      <c r="A3559" s="9" t="s">
        <v>3989</v>
      </c>
      <c r="B3559" s="9" t="s">
        <v>511</v>
      </c>
      <c r="C3559" t="s">
        <v>512</v>
      </c>
      <c r="D3559" t="s">
        <v>513</v>
      </c>
      <c r="E3559" s="18">
        <v>29043.5</v>
      </c>
      <c r="F3559" s="2">
        <v>0.11</v>
      </c>
      <c r="G3559" s="13">
        <f t="shared" si="156"/>
        <v>3194.79</v>
      </c>
    </row>
    <row r="3560" spans="1:7">
      <c r="A3560" s="9" t="s">
        <v>3990</v>
      </c>
      <c r="B3560" s="9" t="s">
        <v>3273</v>
      </c>
      <c r="C3560" t="s">
        <v>59</v>
      </c>
      <c r="D3560" t="s">
        <v>3274</v>
      </c>
      <c r="E3560" s="18">
        <v>1047.8</v>
      </c>
      <c r="F3560" s="2">
        <v>15.36</v>
      </c>
      <c r="G3560" s="13">
        <f t="shared" si="156"/>
        <v>16094.21</v>
      </c>
    </row>
    <row r="3561" spans="1:7">
      <c r="A3561" s="9" t="s">
        <v>3991</v>
      </c>
      <c r="B3561" s="9" t="s">
        <v>674</v>
      </c>
      <c r="C3561" t="s">
        <v>59</v>
      </c>
      <c r="D3561" t="s">
        <v>675</v>
      </c>
      <c r="E3561" s="18">
        <v>39.6</v>
      </c>
      <c r="F3561" s="2">
        <v>125.59</v>
      </c>
      <c r="G3561" s="13">
        <f t="shared" si="156"/>
        <v>4973.3599999999997</v>
      </c>
    </row>
    <row r="3562" spans="1:7">
      <c r="A3562" s="9" t="s">
        <v>3992</v>
      </c>
      <c r="B3562" s="9" t="s">
        <v>528</v>
      </c>
      <c r="C3562" t="s">
        <v>20</v>
      </c>
      <c r="D3562" t="s">
        <v>529</v>
      </c>
      <c r="E3562" s="18">
        <v>520</v>
      </c>
      <c r="F3562" s="2">
        <v>22.67</v>
      </c>
      <c r="G3562" s="13">
        <f t="shared" si="156"/>
        <v>11788.4</v>
      </c>
    </row>
    <row r="3563" spans="1:7">
      <c r="A3563" s="9" t="s">
        <v>3993</v>
      </c>
      <c r="B3563" s="9" t="s">
        <v>3312</v>
      </c>
      <c r="C3563" t="s">
        <v>20</v>
      </c>
      <c r="D3563" t="s">
        <v>665</v>
      </c>
      <c r="E3563" s="18">
        <v>28</v>
      </c>
      <c r="F3563" s="2">
        <v>182.59</v>
      </c>
      <c r="G3563" s="13">
        <f t="shared" si="156"/>
        <v>5112.5200000000004</v>
      </c>
    </row>
    <row r="3564" spans="1:7">
      <c r="A3564" s="9" t="s">
        <v>3994</v>
      </c>
      <c r="B3564" s="9" t="s">
        <v>605</v>
      </c>
      <c r="C3564" t="s">
        <v>470</v>
      </c>
      <c r="D3564" t="s">
        <v>606</v>
      </c>
      <c r="E3564" s="18">
        <v>8</v>
      </c>
      <c r="F3564" s="2">
        <v>458.87</v>
      </c>
      <c r="G3564" s="13">
        <f t="shared" si="156"/>
        <v>3670.96</v>
      </c>
    </row>
    <row r="3565" spans="1:7">
      <c r="A3565" s="9" t="s">
        <v>3995</v>
      </c>
      <c r="B3565" s="9" t="s">
        <v>3468</v>
      </c>
      <c r="C3565" t="s">
        <v>470</v>
      </c>
      <c r="D3565" t="s">
        <v>668</v>
      </c>
      <c r="E3565" s="18">
        <v>2</v>
      </c>
      <c r="F3565" s="2">
        <v>374.03</v>
      </c>
      <c r="G3565" s="13">
        <f t="shared" si="156"/>
        <v>748.06</v>
      </c>
    </row>
    <row r="3566" spans="1:7">
      <c r="A3566" s="9" t="s">
        <v>3996</v>
      </c>
      <c r="B3566" s="9" t="s">
        <v>580</v>
      </c>
      <c r="C3566" t="s">
        <v>24</v>
      </c>
      <c r="D3566" t="s">
        <v>523</v>
      </c>
      <c r="E3566" s="18">
        <v>18</v>
      </c>
      <c r="F3566" s="2">
        <v>38.82</v>
      </c>
      <c r="G3566" s="13">
        <f t="shared" si="156"/>
        <v>698.76</v>
      </c>
    </row>
    <row r="3567" spans="1:7">
      <c r="A3567" s="9" t="s">
        <v>3997</v>
      </c>
      <c r="B3567" s="9" t="s">
        <v>3316</v>
      </c>
      <c r="C3567" t="s">
        <v>59</v>
      </c>
      <c r="D3567" t="s">
        <v>3317</v>
      </c>
      <c r="E3567" s="18">
        <v>45</v>
      </c>
      <c r="F3567" s="2">
        <v>1.87</v>
      </c>
      <c r="G3567" s="13">
        <f t="shared" si="156"/>
        <v>84.15</v>
      </c>
    </row>
    <row r="3568" spans="1:7">
      <c r="A3568" s="9" t="s">
        <v>3998</v>
      </c>
      <c r="B3568" s="9" t="s">
        <v>2837</v>
      </c>
      <c r="C3568" t="s">
        <v>24</v>
      </c>
      <c r="D3568" t="s">
        <v>2838</v>
      </c>
      <c r="E3568" s="18">
        <v>150</v>
      </c>
      <c r="F3568" s="2">
        <v>2.0499999999999998</v>
      </c>
      <c r="G3568" s="13">
        <f t="shared" si="156"/>
        <v>307.5</v>
      </c>
    </row>
    <row r="3569" spans="1:7">
      <c r="A3569" s="9" t="s">
        <v>3999</v>
      </c>
      <c r="B3569" s="9" t="s">
        <v>3320</v>
      </c>
      <c r="C3569" t="s">
        <v>519</v>
      </c>
      <c r="D3569" t="s">
        <v>3321</v>
      </c>
      <c r="E3569" s="18">
        <v>5179.5</v>
      </c>
      <c r="F3569" s="2">
        <v>0.95</v>
      </c>
      <c r="G3569" s="13">
        <f t="shared" si="156"/>
        <v>4920.53</v>
      </c>
    </row>
    <row r="3570" spans="1:7">
      <c r="A3570" s="9" t="s">
        <v>4000</v>
      </c>
      <c r="B3570" s="9" t="s">
        <v>515</v>
      </c>
      <c r="C3570" t="s">
        <v>59</v>
      </c>
      <c r="D3570" t="s">
        <v>516</v>
      </c>
      <c r="E3570" s="18">
        <v>45</v>
      </c>
      <c r="F3570" s="2">
        <v>90.65</v>
      </c>
      <c r="G3570" s="13">
        <f t="shared" si="156"/>
        <v>4079.25</v>
      </c>
    </row>
    <row r="3571" spans="1:7">
      <c r="A3571" s="9" t="s">
        <v>4001</v>
      </c>
      <c r="B3571" s="9" t="s">
        <v>3324</v>
      </c>
      <c r="C3571" t="s">
        <v>470</v>
      </c>
      <c r="D3571" t="s">
        <v>3325</v>
      </c>
      <c r="E3571" s="18">
        <v>4</v>
      </c>
      <c r="F3571" s="2">
        <v>146.57</v>
      </c>
      <c r="G3571" s="13">
        <f t="shared" si="156"/>
        <v>586.28</v>
      </c>
    </row>
    <row r="3572" spans="1:7">
      <c r="A3572" s="9" t="s">
        <v>4002</v>
      </c>
      <c r="B3572" s="9" t="s">
        <v>48</v>
      </c>
      <c r="C3572" t="s">
        <v>20</v>
      </c>
      <c r="D3572" t="s">
        <v>49</v>
      </c>
      <c r="E3572" s="18">
        <v>20</v>
      </c>
      <c r="F3572" s="2">
        <v>49.4</v>
      </c>
      <c r="G3572" s="13">
        <f t="shared" si="156"/>
        <v>988</v>
      </c>
    </row>
    <row r="3573" spans="1:7">
      <c r="A3573" s="9" t="s">
        <v>4003</v>
      </c>
      <c r="B3573" s="9" t="s">
        <v>3264</v>
      </c>
      <c r="C3573" t="s">
        <v>20</v>
      </c>
      <c r="D3573" t="s">
        <v>21</v>
      </c>
      <c r="E3573" s="18">
        <v>20</v>
      </c>
      <c r="F3573" s="2">
        <v>2.63</v>
      </c>
      <c r="G3573" s="13">
        <f t="shared" si="156"/>
        <v>52.6</v>
      </c>
    </row>
    <row r="3575" spans="1:7" s="7" customFormat="1" ht="13.15">
      <c r="A3575" s="14" t="s">
        <v>4004</v>
      </c>
      <c r="B3575" s="14" t="s">
        <v>4005</v>
      </c>
      <c r="D3575" s="7" t="s">
        <v>4006</v>
      </c>
      <c r="E3575" s="17"/>
      <c r="F3575" s="8"/>
      <c r="G3575" s="12">
        <f>SUM(G3577:G3586)</f>
        <v>15156.74</v>
      </c>
    </row>
    <row r="3577" spans="1:7">
      <c r="A3577" s="9" t="s">
        <v>4007</v>
      </c>
      <c r="B3577" s="9" t="s">
        <v>19</v>
      </c>
      <c r="C3577" t="s">
        <v>20</v>
      </c>
      <c r="D3577" t="s">
        <v>21</v>
      </c>
      <c r="E3577" s="18">
        <v>15</v>
      </c>
      <c r="F3577" s="2">
        <v>3.33</v>
      </c>
      <c r="G3577" s="13">
        <f t="shared" ref="G3577:G3586" si="157">E3577*F3577</f>
        <v>49.95</v>
      </c>
    </row>
    <row r="3578" spans="1:7">
      <c r="A3578" s="9" t="s">
        <v>4008</v>
      </c>
      <c r="B3578" s="9" t="s">
        <v>3216</v>
      </c>
      <c r="C3578" t="s">
        <v>24</v>
      </c>
      <c r="D3578" t="s">
        <v>627</v>
      </c>
      <c r="E3578" s="18">
        <v>676.6</v>
      </c>
      <c r="F3578" s="2">
        <v>0.82</v>
      </c>
      <c r="G3578" s="13">
        <f t="shared" si="157"/>
        <v>554.80999999999995</v>
      </c>
    </row>
    <row r="3579" spans="1:7">
      <c r="A3579" s="9" t="s">
        <v>4009</v>
      </c>
      <c r="B3579" s="9" t="s">
        <v>502</v>
      </c>
      <c r="C3579" t="s">
        <v>59</v>
      </c>
      <c r="D3579" t="s">
        <v>503</v>
      </c>
      <c r="E3579" s="18">
        <v>131.94</v>
      </c>
      <c r="F3579" s="2">
        <v>3.16</v>
      </c>
      <c r="G3579" s="13">
        <f t="shared" si="157"/>
        <v>416.93</v>
      </c>
    </row>
    <row r="3580" spans="1:7">
      <c r="A3580" s="9" t="s">
        <v>4010</v>
      </c>
      <c r="B3580" s="9" t="s">
        <v>3270</v>
      </c>
      <c r="C3580" t="s">
        <v>59</v>
      </c>
      <c r="D3580" t="s">
        <v>650</v>
      </c>
      <c r="E3580" s="18">
        <v>0.7</v>
      </c>
      <c r="F3580" s="2">
        <v>3.59</v>
      </c>
      <c r="G3580" s="13">
        <f t="shared" si="157"/>
        <v>2.5099999999999998</v>
      </c>
    </row>
    <row r="3581" spans="1:7">
      <c r="A3581" s="9" t="s">
        <v>4011</v>
      </c>
      <c r="B3581" s="9" t="s">
        <v>511</v>
      </c>
      <c r="C3581" t="s">
        <v>512</v>
      </c>
      <c r="D3581" t="s">
        <v>513</v>
      </c>
      <c r="E3581" s="18">
        <v>20.3</v>
      </c>
      <c r="F3581" s="2">
        <v>0.11</v>
      </c>
      <c r="G3581" s="13">
        <f t="shared" si="157"/>
        <v>2.23</v>
      </c>
    </row>
    <row r="3582" spans="1:7">
      <c r="A3582" s="9" t="s">
        <v>4012</v>
      </c>
      <c r="B3582" s="9" t="s">
        <v>3378</v>
      </c>
      <c r="C3582" t="s">
        <v>470</v>
      </c>
      <c r="D3582" t="s">
        <v>3379</v>
      </c>
      <c r="E3582" s="18">
        <v>1</v>
      </c>
      <c r="F3582" s="2">
        <v>342.18</v>
      </c>
      <c r="G3582" s="13">
        <f t="shared" si="157"/>
        <v>342.18</v>
      </c>
    </row>
    <row r="3583" spans="1:7">
      <c r="A3583" s="9" t="s">
        <v>4013</v>
      </c>
      <c r="B3583" s="9" t="s">
        <v>48</v>
      </c>
      <c r="C3583" t="s">
        <v>20</v>
      </c>
      <c r="D3583" t="s">
        <v>49</v>
      </c>
      <c r="E3583" s="18">
        <v>15</v>
      </c>
      <c r="F3583" s="2">
        <v>49.4</v>
      </c>
      <c r="G3583" s="13">
        <f t="shared" si="157"/>
        <v>741</v>
      </c>
    </row>
    <row r="3584" spans="1:7">
      <c r="A3584" s="9" t="s">
        <v>4014</v>
      </c>
      <c r="B3584" s="9" t="s">
        <v>674</v>
      </c>
      <c r="C3584" t="s">
        <v>59</v>
      </c>
      <c r="D3584" t="s">
        <v>675</v>
      </c>
      <c r="E3584" s="18">
        <v>89.31</v>
      </c>
      <c r="F3584" s="2">
        <v>125.59</v>
      </c>
      <c r="G3584" s="13">
        <f t="shared" si="157"/>
        <v>11216.44</v>
      </c>
    </row>
    <row r="3585" spans="1:7">
      <c r="A3585" s="9" t="s">
        <v>4015</v>
      </c>
      <c r="B3585" s="9" t="s">
        <v>3312</v>
      </c>
      <c r="C3585" t="s">
        <v>20</v>
      </c>
      <c r="D3585" t="s">
        <v>665</v>
      </c>
      <c r="E3585" s="18">
        <v>5</v>
      </c>
      <c r="F3585" s="2">
        <v>182.59</v>
      </c>
      <c r="G3585" s="13">
        <f t="shared" si="157"/>
        <v>912.95</v>
      </c>
    </row>
    <row r="3586" spans="1:7">
      <c r="A3586" s="9" t="s">
        <v>4016</v>
      </c>
      <c r="B3586" s="9" t="s">
        <v>605</v>
      </c>
      <c r="C3586" t="s">
        <v>470</v>
      </c>
      <c r="D3586" t="s">
        <v>606</v>
      </c>
      <c r="E3586" s="18">
        <v>2</v>
      </c>
      <c r="F3586" s="2">
        <v>458.87</v>
      </c>
      <c r="G3586" s="13">
        <f t="shared" si="157"/>
        <v>917.74</v>
      </c>
    </row>
    <row r="3588" spans="1:7" s="7" customFormat="1" ht="13.15">
      <c r="A3588" s="14" t="s">
        <v>4017</v>
      </c>
      <c r="B3588" s="14" t="s">
        <v>4018</v>
      </c>
      <c r="D3588" s="7" t="s">
        <v>4019</v>
      </c>
      <c r="E3588" s="17"/>
      <c r="F3588" s="8"/>
      <c r="G3588" s="12">
        <f>SUM(G3590:G3594)</f>
        <v>22372.37</v>
      </c>
    </row>
    <row r="3590" spans="1:7">
      <c r="A3590" s="9" t="s">
        <v>4020</v>
      </c>
      <c r="B3590" s="9" t="s">
        <v>3511</v>
      </c>
      <c r="C3590" t="s">
        <v>24</v>
      </c>
      <c r="D3590" t="s">
        <v>627</v>
      </c>
      <c r="E3590" s="18">
        <v>1020</v>
      </c>
      <c r="F3590" s="2">
        <v>0.82</v>
      </c>
      <c r="G3590" s="13">
        <f>E3590*F3590</f>
        <v>836.4</v>
      </c>
    </row>
    <row r="3591" spans="1:7">
      <c r="A3591" s="9" t="s">
        <v>4021</v>
      </c>
      <c r="B3591" s="9" t="s">
        <v>3479</v>
      </c>
      <c r="C3591" t="s">
        <v>59</v>
      </c>
      <c r="D3591" t="s">
        <v>503</v>
      </c>
      <c r="E3591" s="18">
        <v>13.6</v>
      </c>
      <c r="F3591" s="2">
        <v>5.0599999999999996</v>
      </c>
      <c r="G3591" s="13">
        <f>E3591*F3591</f>
        <v>68.819999999999993</v>
      </c>
    </row>
    <row r="3592" spans="1:7">
      <c r="A3592" s="9" t="s">
        <v>4022</v>
      </c>
      <c r="B3592" s="9" t="s">
        <v>3516</v>
      </c>
      <c r="C3592" t="s">
        <v>59</v>
      </c>
      <c r="D3592" t="s">
        <v>650</v>
      </c>
      <c r="E3592" s="18">
        <v>133.1</v>
      </c>
      <c r="F3592" s="2">
        <v>4.21</v>
      </c>
      <c r="G3592" s="13">
        <f>E3592*F3592</f>
        <v>560.35</v>
      </c>
    </row>
    <row r="3593" spans="1:7">
      <c r="A3593" s="9" t="s">
        <v>4023</v>
      </c>
      <c r="B3593" s="9" t="s">
        <v>511</v>
      </c>
      <c r="C3593" t="s">
        <v>512</v>
      </c>
      <c r="D3593" t="s">
        <v>513</v>
      </c>
      <c r="E3593" s="18">
        <v>3726.8</v>
      </c>
      <c r="F3593" s="2">
        <v>0.11</v>
      </c>
      <c r="G3593" s="13">
        <f>E3593*F3593</f>
        <v>409.95</v>
      </c>
    </row>
    <row r="3594" spans="1:7">
      <c r="A3594" s="9" t="s">
        <v>4024</v>
      </c>
      <c r="B3594" s="9" t="s">
        <v>3520</v>
      </c>
      <c r="C3594" t="s">
        <v>59</v>
      </c>
      <c r="D3594" t="s">
        <v>675</v>
      </c>
      <c r="E3594" s="18">
        <v>135.4</v>
      </c>
      <c r="F3594" s="2">
        <v>151.38</v>
      </c>
      <c r="G3594" s="13">
        <f>E3594*F3594</f>
        <v>20496.849999999999</v>
      </c>
    </row>
    <row r="3596" spans="1:7" s="7" customFormat="1" ht="13.15">
      <c r="A3596" s="14" t="s">
        <v>4025</v>
      </c>
      <c r="B3596" s="14" t="s">
        <v>4026</v>
      </c>
      <c r="D3596" s="7" t="s">
        <v>4027</v>
      </c>
      <c r="E3596" s="17"/>
      <c r="F3596" s="8"/>
      <c r="G3596" s="12">
        <f>SUM(G3598:G3611)</f>
        <v>23486.48</v>
      </c>
    </row>
    <row r="3598" spans="1:7">
      <c r="A3598" s="9" t="s">
        <v>4028</v>
      </c>
      <c r="B3598" s="9" t="s">
        <v>3216</v>
      </c>
      <c r="C3598" t="s">
        <v>24</v>
      </c>
      <c r="D3598" t="s">
        <v>627</v>
      </c>
      <c r="E3598" s="18">
        <v>70</v>
      </c>
      <c r="F3598" s="2">
        <v>0.82</v>
      </c>
      <c r="G3598" s="13">
        <f t="shared" ref="G3598:G3611" si="158">E3598*F3598</f>
        <v>57.4</v>
      </c>
    </row>
    <row r="3599" spans="1:7">
      <c r="A3599" s="9" t="s">
        <v>4029</v>
      </c>
      <c r="B3599" s="9" t="s">
        <v>3511</v>
      </c>
      <c r="C3599" t="s">
        <v>24</v>
      </c>
      <c r="D3599" t="s">
        <v>627</v>
      </c>
      <c r="E3599" s="18">
        <v>300</v>
      </c>
      <c r="F3599" s="2">
        <v>0.82</v>
      </c>
      <c r="G3599" s="13">
        <f t="shared" si="158"/>
        <v>246</v>
      </c>
    </row>
    <row r="3600" spans="1:7">
      <c r="A3600" s="9" t="s">
        <v>4030</v>
      </c>
      <c r="B3600" s="9" t="s">
        <v>502</v>
      </c>
      <c r="C3600" t="s">
        <v>59</v>
      </c>
      <c r="D3600" t="s">
        <v>503</v>
      </c>
      <c r="E3600" s="18">
        <v>49.36</v>
      </c>
      <c r="F3600" s="2">
        <v>3.16</v>
      </c>
      <c r="G3600" s="13">
        <f t="shared" si="158"/>
        <v>155.97999999999999</v>
      </c>
    </row>
    <row r="3601" spans="1:7">
      <c r="A3601" s="9" t="s">
        <v>4031</v>
      </c>
      <c r="B3601" s="9" t="s">
        <v>3479</v>
      </c>
      <c r="C3601" t="s">
        <v>59</v>
      </c>
      <c r="D3601" t="s">
        <v>503</v>
      </c>
      <c r="E3601" s="18">
        <v>60.36</v>
      </c>
      <c r="F3601" s="2">
        <v>5.0599999999999996</v>
      </c>
      <c r="G3601" s="13">
        <f t="shared" si="158"/>
        <v>305.42</v>
      </c>
    </row>
    <row r="3602" spans="1:7">
      <c r="A3602" s="9" t="s">
        <v>4032</v>
      </c>
      <c r="B3602" s="9" t="s">
        <v>4033</v>
      </c>
      <c r="C3602" t="s">
        <v>59</v>
      </c>
      <c r="D3602" t="s">
        <v>3317</v>
      </c>
      <c r="E3602" s="18">
        <v>1.75</v>
      </c>
      <c r="F3602" s="2">
        <v>2.98</v>
      </c>
      <c r="G3602" s="13">
        <f t="shared" si="158"/>
        <v>5.22</v>
      </c>
    </row>
    <row r="3603" spans="1:7">
      <c r="A3603" s="9" t="s">
        <v>4034</v>
      </c>
      <c r="B3603" s="9" t="s">
        <v>4035</v>
      </c>
      <c r="C3603" t="s">
        <v>24</v>
      </c>
      <c r="D3603" t="s">
        <v>2838</v>
      </c>
      <c r="E3603" s="18">
        <v>8.75</v>
      </c>
      <c r="F3603" s="2">
        <v>3.29</v>
      </c>
      <c r="G3603" s="13">
        <f t="shared" si="158"/>
        <v>28.79</v>
      </c>
    </row>
    <row r="3604" spans="1:7">
      <c r="A3604" s="9" t="s">
        <v>4036</v>
      </c>
      <c r="B3604" s="9" t="s">
        <v>674</v>
      </c>
      <c r="C3604" t="s">
        <v>59</v>
      </c>
      <c r="D3604" t="s">
        <v>675</v>
      </c>
      <c r="E3604" s="18">
        <v>9.17</v>
      </c>
      <c r="F3604" s="2">
        <v>125.59</v>
      </c>
      <c r="G3604" s="13">
        <f t="shared" si="158"/>
        <v>1151.6600000000001</v>
      </c>
    </row>
    <row r="3605" spans="1:7">
      <c r="A3605" s="9" t="s">
        <v>4037</v>
      </c>
      <c r="B3605" s="9" t="s">
        <v>3847</v>
      </c>
      <c r="C3605" t="s">
        <v>519</v>
      </c>
      <c r="D3605" t="s">
        <v>3321</v>
      </c>
      <c r="E3605" s="18">
        <v>1548.19</v>
      </c>
      <c r="F3605" s="2">
        <v>1.18</v>
      </c>
      <c r="G3605" s="13">
        <f t="shared" si="158"/>
        <v>1826.86</v>
      </c>
    </row>
    <row r="3606" spans="1:7">
      <c r="A3606" s="9" t="s">
        <v>4038</v>
      </c>
      <c r="B3606" s="9" t="s">
        <v>3849</v>
      </c>
      <c r="C3606" t="s">
        <v>24</v>
      </c>
      <c r="D3606" t="s">
        <v>523</v>
      </c>
      <c r="E3606" s="18">
        <v>192.1</v>
      </c>
      <c r="F3606" s="2">
        <v>56.83</v>
      </c>
      <c r="G3606" s="13">
        <f t="shared" si="158"/>
        <v>10917.04</v>
      </c>
    </row>
    <row r="3607" spans="1:7">
      <c r="A3607" s="9" t="s">
        <v>4039</v>
      </c>
      <c r="B3607" s="9" t="s">
        <v>3851</v>
      </c>
      <c r="C3607" t="s">
        <v>59</v>
      </c>
      <c r="D3607" t="s">
        <v>516</v>
      </c>
      <c r="E3607" s="18">
        <v>56.67</v>
      </c>
      <c r="F3607" s="2">
        <v>96.28</v>
      </c>
      <c r="G3607" s="13">
        <f t="shared" si="158"/>
        <v>5456.19</v>
      </c>
    </row>
    <row r="3608" spans="1:7">
      <c r="A3608" s="9" t="s">
        <v>4040</v>
      </c>
      <c r="B3608" s="9" t="s">
        <v>48</v>
      </c>
      <c r="C3608" t="s">
        <v>20</v>
      </c>
      <c r="D3608" t="s">
        <v>49</v>
      </c>
      <c r="E3608" s="18">
        <v>55</v>
      </c>
      <c r="F3608" s="2">
        <v>49.4</v>
      </c>
      <c r="G3608" s="13">
        <f t="shared" si="158"/>
        <v>2717</v>
      </c>
    </row>
    <row r="3609" spans="1:7">
      <c r="A3609" s="9" t="s">
        <v>4041</v>
      </c>
      <c r="B3609" s="9" t="s">
        <v>3264</v>
      </c>
      <c r="C3609" t="s">
        <v>20</v>
      </c>
      <c r="D3609" t="s">
        <v>21</v>
      </c>
      <c r="E3609" s="18">
        <v>12</v>
      </c>
      <c r="F3609" s="2">
        <v>2.63</v>
      </c>
      <c r="G3609" s="13">
        <f t="shared" si="158"/>
        <v>31.56</v>
      </c>
    </row>
    <row r="3610" spans="1:7">
      <c r="A3610" s="9" t="s">
        <v>4042</v>
      </c>
      <c r="B3610" s="9" t="s">
        <v>983</v>
      </c>
      <c r="C3610" t="s">
        <v>20</v>
      </c>
      <c r="D3610" t="s">
        <v>21</v>
      </c>
      <c r="E3610" s="18">
        <v>46</v>
      </c>
      <c r="F3610" s="2">
        <v>5.33</v>
      </c>
      <c r="G3610" s="13">
        <f t="shared" si="158"/>
        <v>245.18</v>
      </c>
    </row>
    <row r="3611" spans="1:7">
      <c r="A3611" s="9" t="s">
        <v>4043</v>
      </c>
      <c r="B3611" s="9" t="s">
        <v>3378</v>
      </c>
      <c r="C3611" t="s">
        <v>470</v>
      </c>
      <c r="D3611" t="s">
        <v>3379</v>
      </c>
      <c r="E3611" s="18">
        <v>1</v>
      </c>
      <c r="F3611" s="2">
        <v>342.18</v>
      </c>
      <c r="G3611" s="13">
        <f t="shared" si="158"/>
        <v>342.18</v>
      </c>
    </row>
    <row r="3613" spans="1:7" s="7" customFormat="1" ht="13.15">
      <c r="A3613" s="14" t="s">
        <v>4044</v>
      </c>
      <c r="B3613" s="14" t="s">
        <v>4045</v>
      </c>
      <c r="D3613" s="7" t="s">
        <v>4046</v>
      </c>
      <c r="E3613" s="17"/>
      <c r="F3613" s="8"/>
      <c r="G3613" s="12">
        <f>SUM(G3615:G3629)</f>
        <v>13484.78</v>
      </c>
    </row>
    <row r="3615" spans="1:7">
      <c r="A3615" s="9" t="s">
        <v>4047</v>
      </c>
      <c r="B3615" s="9" t="s">
        <v>3264</v>
      </c>
      <c r="C3615" t="s">
        <v>20</v>
      </c>
      <c r="D3615" t="s">
        <v>21</v>
      </c>
      <c r="E3615" s="18">
        <v>50</v>
      </c>
      <c r="F3615" s="2">
        <v>2.63</v>
      </c>
      <c r="G3615" s="13">
        <f t="shared" ref="G3615:G3629" si="159">E3615*F3615</f>
        <v>131.5</v>
      </c>
    </row>
    <row r="3616" spans="1:7">
      <c r="A3616" s="9" t="s">
        <v>4048</v>
      </c>
      <c r="B3616" s="9" t="s">
        <v>3216</v>
      </c>
      <c r="C3616" t="s">
        <v>24</v>
      </c>
      <c r="D3616" t="s">
        <v>627</v>
      </c>
      <c r="E3616" s="18">
        <v>786.95</v>
      </c>
      <c r="F3616" s="2">
        <v>0.82</v>
      </c>
      <c r="G3616" s="13">
        <f t="shared" si="159"/>
        <v>645.29999999999995</v>
      </c>
    </row>
    <row r="3617" spans="1:7">
      <c r="A3617" s="9" t="s">
        <v>4049</v>
      </c>
      <c r="B3617" s="9" t="s">
        <v>502</v>
      </c>
      <c r="C3617" t="s">
        <v>59</v>
      </c>
      <c r="D3617" t="s">
        <v>503</v>
      </c>
      <c r="E3617" s="18">
        <v>199.3</v>
      </c>
      <c r="F3617" s="2">
        <v>3.16</v>
      </c>
      <c r="G3617" s="13">
        <f t="shared" si="159"/>
        <v>629.79</v>
      </c>
    </row>
    <row r="3618" spans="1:7">
      <c r="A3618" s="9" t="s">
        <v>4050</v>
      </c>
      <c r="B3618" s="9" t="s">
        <v>3270</v>
      </c>
      <c r="C3618" t="s">
        <v>59</v>
      </c>
      <c r="D3618" t="s">
        <v>650</v>
      </c>
      <c r="E3618" s="18">
        <v>29.5</v>
      </c>
      <c r="F3618" s="2">
        <v>3.59</v>
      </c>
      <c r="G3618" s="13">
        <f t="shared" si="159"/>
        <v>105.91</v>
      </c>
    </row>
    <row r="3619" spans="1:7">
      <c r="A3619" s="9" t="s">
        <v>4051</v>
      </c>
      <c r="B3619" s="9" t="s">
        <v>511</v>
      </c>
      <c r="C3619" t="s">
        <v>512</v>
      </c>
      <c r="D3619" t="s">
        <v>513</v>
      </c>
      <c r="E3619" s="18">
        <v>796.5</v>
      </c>
      <c r="F3619" s="2">
        <v>0.11</v>
      </c>
      <c r="G3619" s="13">
        <f t="shared" si="159"/>
        <v>87.62</v>
      </c>
    </row>
    <row r="3620" spans="1:7">
      <c r="A3620" s="9" t="s">
        <v>4052</v>
      </c>
      <c r="B3620" s="9" t="s">
        <v>3273</v>
      </c>
      <c r="C3620" t="s">
        <v>59</v>
      </c>
      <c r="D3620" t="s">
        <v>3274</v>
      </c>
      <c r="E3620" s="18">
        <v>132</v>
      </c>
      <c r="F3620" s="2">
        <v>15.36</v>
      </c>
      <c r="G3620" s="13">
        <f t="shared" si="159"/>
        <v>2027.52</v>
      </c>
    </row>
    <row r="3621" spans="1:7">
      <c r="A3621" s="9" t="s">
        <v>4053</v>
      </c>
      <c r="B3621" s="9" t="s">
        <v>674</v>
      </c>
      <c r="C3621" t="s">
        <v>59</v>
      </c>
      <c r="D3621" t="s">
        <v>675</v>
      </c>
      <c r="E3621" s="18">
        <v>9.9</v>
      </c>
      <c r="F3621" s="2">
        <v>125.59</v>
      </c>
      <c r="G3621" s="13">
        <f t="shared" si="159"/>
        <v>1243.3399999999999</v>
      </c>
    </row>
    <row r="3622" spans="1:7">
      <c r="A3622" s="9" t="s">
        <v>4054</v>
      </c>
      <c r="B3622" s="9" t="s">
        <v>528</v>
      </c>
      <c r="C3622" t="s">
        <v>20</v>
      </c>
      <c r="D3622" t="s">
        <v>529</v>
      </c>
      <c r="E3622" s="18">
        <v>157.5</v>
      </c>
      <c r="F3622" s="2">
        <v>22.67</v>
      </c>
      <c r="G3622" s="13">
        <f t="shared" si="159"/>
        <v>3570.53</v>
      </c>
    </row>
    <row r="3623" spans="1:7">
      <c r="A3623" s="9" t="s">
        <v>4055</v>
      </c>
      <c r="B3623" s="9" t="s">
        <v>3312</v>
      </c>
      <c r="C3623" t="s">
        <v>20</v>
      </c>
      <c r="D3623" t="s">
        <v>665</v>
      </c>
      <c r="E3623" s="18">
        <v>5</v>
      </c>
      <c r="F3623" s="2">
        <v>182.59</v>
      </c>
      <c r="G3623" s="13">
        <f t="shared" si="159"/>
        <v>912.95</v>
      </c>
    </row>
    <row r="3624" spans="1:7">
      <c r="A3624" s="9" t="s">
        <v>4056</v>
      </c>
      <c r="B3624" s="9" t="s">
        <v>605</v>
      </c>
      <c r="C3624" t="s">
        <v>470</v>
      </c>
      <c r="D3624" t="s">
        <v>606</v>
      </c>
      <c r="E3624" s="18">
        <v>2</v>
      </c>
      <c r="F3624" s="2">
        <v>458.87</v>
      </c>
      <c r="G3624" s="13">
        <f t="shared" si="159"/>
        <v>917.74</v>
      </c>
    </row>
    <row r="3625" spans="1:7">
      <c r="A3625" s="9" t="s">
        <v>4057</v>
      </c>
      <c r="B3625" s="9" t="s">
        <v>71</v>
      </c>
      <c r="C3625" t="s">
        <v>59</v>
      </c>
      <c r="D3625" t="s">
        <v>72</v>
      </c>
      <c r="E3625" s="18">
        <v>68.64</v>
      </c>
      <c r="F3625" s="2">
        <v>2.7</v>
      </c>
      <c r="G3625" s="13">
        <f t="shared" si="159"/>
        <v>185.33</v>
      </c>
    </row>
    <row r="3626" spans="1:7">
      <c r="A3626" s="9" t="s">
        <v>4058</v>
      </c>
      <c r="B3626" s="9" t="s">
        <v>3278</v>
      </c>
      <c r="C3626" t="s">
        <v>24</v>
      </c>
      <c r="D3626" t="s">
        <v>3279</v>
      </c>
      <c r="E3626" s="18">
        <v>228.8</v>
      </c>
      <c r="F3626" s="2">
        <v>0.8</v>
      </c>
      <c r="G3626" s="13">
        <f t="shared" si="159"/>
        <v>183.04</v>
      </c>
    </row>
    <row r="3627" spans="1:7">
      <c r="A3627" s="9" t="s">
        <v>4059</v>
      </c>
      <c r="B3627" s="9" t="s">
        <v>77</v>
      </c>
      <c r="C3627" t="s">
        <v>24</v>
      </c>
      <c r="D3627" t="s">
        <v>78</v>
      </c>
      <c r="E3627" s="18">
        <v>228.8</v>
      </c>
      <c r="F3627" s="2">
        <v>0.14000000000000001</v>
      </c>
      <c r="G3627" s="13">
        <f t="shared" si="159"/>
        <v>32.03</v>
      </c>
    </row>
    <row r="3628" spans="1:7">
      <c r="A3628" s="9" t="s">
        <v>4060</v>
      </c>
      <c r="B3628" s="9" t="s">
        <v>48</v>
      </c>
      <c r="C3628" t="s">
        <v>20</v>
      </c>
      <c r="D3628" t="s">
        <v>49</v>
      </c>
      <c r="E3628" s="18">
        <v>50</v>
      </c>
      <c r="F3628" s="2">
        <v>49.4</v>
      </c>
      <c r="G3628" s="13">
        <f t="shared" si="159"/>
        <v>2470</v>
      </c>
    </row>
    <row r="3629" spans="1:7">
      <c r="A3629" s="9" t="s">
        <v>4061</v>
      </c>
      <c r="B3629" s="9" t="s">
        <v>3378</v>
      </c>
      <c r="C3629" t="s">
        <v>470</v>
      </c>
      <c r="D3629" t="s">
        <v>3379</v>
      </c>
      <c r="E3629" s="18">
        <v>1</v>
      </c>
      <c r="F3629" s="2">
        <v>342.18</v>
      </c>
      <c r="G3629" s="13">
        <f t="shared" si="159"/>
        <v>342.18</v>
      </c>
    </row>
    <row r="3631" spans="1:7" s="7" customFormat="1" ht="13.15">
      <c r="A3631" s="14" t="s">
        <v>4062</v>
      </c>
      <c r="B3631" s="14" t="s">
        <v>4063</v>
      </c>
      <c r="D3631" s="7" t="s">
        <v>4064</v>
      </c>
      <c r="E3631" s="17"/>
      <c r="F3631" s="8"/>
      <c r="G3631" s="12">
        <f>SUM(G3633:G3648)</f>
        <v>61733.279999999999</v>
      </c>
    </row>
    <row r="3633" spans="1:7">
      <c r="A3633" s="9" t="s">
        <v>4065</v>
      </c>
      <c r="B3633" s="9" t="s">
        <v>3264</v>
      </c>
      <c r="C3633" t="s">
        <v>20</v>
      </c>
      <c r="D3633" t="s">
        <v>21</v>
      </c>
      <c r="E3633" s="18">
        <v>56</v>
      </c>
      <c r="F3633" s="2">
        <v>2.63</v>
      </c>
      <c r="G3633" s="13">
        <f t="shared" ref="G3633:G3648" si="160">E3633*F3633</f>
        <v>147.28</v>
      </c>
    </row>
    <row r="3634" spans="1:7">
      <c r="A3634" s="9" t="s">
        <v>4066</v>
      </c>
      <c r="B3634" s="9" t="s">
        <v>3216</v>
      </c>
      <c r="C3634" t="s">
        <v>24</v>
      </c>
      <c r="D3634" t="s">
        <v>627</v>
      </c>
      <c r="E3634" s="18">
        <v>3115.85</v>
      </c>
      <c r="F3634" s="2">
        <v>0.82</v>
      </c>
      <c r="G3634" s="13">
        <f t="shared" si="160"/>
        <v>2555</v>
      </c>
    </row>
    <row r="3635" spans="1:7">
      <c r="A3635" s="9" t="s">
        <v>4067</v>
      </c>
      <c r="B3635" s="9" t="s">
        <v>3218</v>
      </c>
      <c r="C3635" t="s">
        <v>59</v>
      </c>
      <c r="D3635" t="s">
        <v>503</v>
      </c>
      <c r="E3635" s="18">
        <v>2245</v>
      </c>
      <c r="F3635" s="2">
        <v>2.52</v>
      </c>
      <c r="G3635" s="13">
        <f t="shared" si="160"/>
        <v>5657.4</v>
      </c>
    </row>
    <row r="3636" spans="1:7">
      <c r="A3636" s="9" t="s">
        <v>4068</v>
      </c>
      <c r="B3636" s="9" t="s">
        <v>3270</v>
      </c>
      <c r="C3636" t="s">
        <v>59</v>
      </c>
      <c r="D3636" t="s">
        <v>650</v>
      </c>
      <c r="E3636" s="18">
        <v>293.42</v>
      </c>
      <c r="F3636" s="2">
        <v>3.59</v>
      </c>
      <c r="G3636" s="13">
        <f t="shared" si="160"/>
        <v>1053.3800000000001</v>
      </c>
    </row>
    <row r="3637" spans="1:7">
      <c r="A3637" s="9" t="s">
        <v>4069</v>
      </c>
      <c r="B3637" s="9" t="s">
        <v>511</v>
      </c>
      <c r="C3637" t="s">
        <v>512</v>
      </c>
      <c r="D3637" t="s">
        <v>513</v>
      </c>
      <c r="E3637" s="18">
        <v>7922.34</v>
      </c>
      <c r="F3637" s="2">
        <v>0.11</v>
      </c>
      <c r="G3637" s="13">
        <f t="shared" si="160"/>
        <v>871.46</v>
      </c>
    </row>
    <row r="3638" spans="1:7">
      <c r="A3638" s="9" t="s">
        <v>4070</v>
      </c>
      <c r="B3638" s="9" t="s">
        <v>3273</v>
      </c>
      <c r="C3638" t="s">
        <v>59</v>
      </c>
      <c r="D3638" t="s">
        <v>3274</v>
      </c>
      <c r="E3638" s="18">
        <v>1415.71</v>
      </c>
      <c r="F3638" s="2">
        <v>15.36</v>
      </c>
      <c r="G3638" s="13">
        <f t="shared" si="160"/>
        <v>21745.31</v>
      </c>
    </row>
    <row r="3639" spans="1:7">
      <c r="A3639" s="9" t="s">
        <v>4071</v>
      </c>
      <c r="B3639" s="9" t="s">
        <v>674</v>
      </c>
      <c r="C3639" t="s">
        <v>59</v>
      </c>
      <c r="D3639" t="s">
        <v>675</v>
      </c>
      <c r="E3639" s="18">
        <v>99</v>
      </c>
      <c r="F3639" s="2">
        <v>125.59</v>
      </c>
      <c r="G3639" s="13">
        <f t="shared" si="160"/>
        <v>12433.41</v>
      </c>
    </row>
    <row r="3640" spans="1:7">
      <c r="A3640" s="9" t="s">
        <v>4072</v>
      </c>
      <c r="B3640" s="9" t="s">
        <v>528</v>
      </c>
      <c r="C3640" t="s">
        <v>20</v>
      </c>
      <c r="D3640" t="s">
        <v>529</v>
      </c>
      <c r="E3640" s="18">
        <v>95</v>
      </c>
      <c r="F3640" s="2">
        <v>22.67</v>
      </c>
      <c r="G3640" s="13">
        <f t="shared" si="160"/>
        <v>2153.65</v>
      </c>
    </row>
    <row r="3641" spans="1:7">
      <c r="A3641" s="9" t="s">
        <v>4073</v>
      </c>
      <c r="B3641" s="9" t="s">
        <v>3312</v>
      </c>
      <c r="C3641" t="s">
        <v>20</v>
      </c>
      <c r="D3641" t="s">
        <v>665</v>
      </c>
      <c r="E3641" s="18">
        <v>24</v>
      </c>
      <c r="F3641" s="2">
        <v>182.59</v>
      </c>
      <c r="G3641" s="13">
        <f t="shared" si="160"/>
        <v>4382.16</v>
      </c>
    </row>
    <row r="3642" spans="1:7">
      <c r="A3642" s="9" t="s">
        <v>4074</v>
      </c>
      <c r="B3642" s="9" t="s">
        <v>605</v>
      </c>
      <c r="C3642" t="s">
        <v>470</v>
      </c>
      <c r="D3642" t="s">
        <v>606</v>
      </c>
      <c r="E3642" s="18">
        <v>4</v>
      </c>
      <c r="F3642" s="2">
        <v>458.87</v>
      </c>
      <c r="G3642" s="13">
        <f t="shared" si="160"/>
        <v>1835.48</v>
      </c>
    </row>
    <row r="3643" spans="1:7">
      <c r="A3643" s="9" t="s">
        <v>4075</v>
      </c>
      <c r="B3643" s="9" t="s">
        <v>3468</v>
      </c>
      <c r="C3643" t="s">
        <v>470</v>
      </c>
      <c r="D3643" t="s">
        <v>668</v>
      </c>
      <c r="E3643" s="18">
        <v>4</v>
      </c>
      <c r="F3643" s="2">
        <v>374.03</v>
      </c>
      <c r="G3643" s="13">
        <f t="shared" si="160"/>
        <v>1496.12</v>
      </c>
    </row>
    <row r="3644" spans="1:7">
      <c r="A3644" s="9" t="s">
        <v>4076</v>
      </c>
      <c r="B3644" s="9" t="s">
        <v>71</v>
      </c>
      <c r="C3644" t="s">
        <v>59</v>
      </c>
      <c r="D3644" t="s">
        <v>72</v>
      </c>
      <c r="E3644" s="18">
        <v>761.53</v>
      </c>
      <c r="F3644" s="2">
        <v>2.7</v>
      </c>
      <c r="G3644" s="13">
        <f t="shared" si="160"/>
        <v>2056.13</v>
      </c>
    </row>
    <row r="3645" spans="1:7">
      <c r="A3645" s="9" t="s">
        <v>4077</v>
      </c>
      <c r="B3645" s="9" t="s">
        <v>3278</v>
      </c>
      <c r="C3645" t="s">
        <v>24</v>
      </c>
      <c r="D3645" t="s">
        <v>3279</v>
      </c>
      <c r="E3645" s="18">
        <v>2538.42</v>
      </c>
      <c r="F3645" s="2">
        <v>0.8</v>
      </c>
      <c r="G3645" s="13">
        <f t="shared" si="160"/>
        <v>2030.74</v>
      </c>
    </row>
    <row r="3646" spans="1:7">
      <c r="A3646" s="9" t="s">
        <v>4078</v>
      </c>
      <c r="B3646" s="9" t="s">
        <v>77</v>
      </c>
      <c r="C3646" t="s">
        <v>24</v>
      </c>
      <c r="D3646" t="s">
        <v>78</v>
      </c>
      <c r="E3646" s="18">
        <v>2538.42</v>
      </c>
      <c r="F3646" s="2">
        <v>0.14000000000000001</v>
      </c>
      <c r="G3646" s="13">
        <f t="shared" si="160"/>
        <v>355.38</v>
      </c>
    </row>
    <row r="3647" spans="1:7">
      <c r="A3647" s="9" t="s">
        <v>4079</v>
      </c>
      <c r="B3647" s="9" t="s">
        <v>48</v>
      </c>
      <c r="C3647" t="s">
        <v>20</v>
      </c>
      <c r="D3647" t="s">
        <v>49</v>
      </c>
      <c r="E3647" s="18">
        <v>53</v>
      </c>
      <c r="F3647" s="2">
        <v>49.4</v>
      </c>
      <c r="G3647" s="13">
        <f t="shared" si="160"/>
        <v>2618.1999999999998</v>
      </c>
    </row>
    <row r="3648" spans="1:7">
      <c r="A3648" s="9" t="s">
        <v>4080</v>
      </c>
      <c r="B3648" s="9" t="s">
        <v>3378</v>
      </c>
      <c r="C3648" t="s">
        <v>470</v>
      </c>
      <c r="D3648" t="s">
        <v>3379</v>
      </c>
      <c r="E3648" s="18">
        <v>1</v>
      </c>
      <c r="F3648" s="2">
        <v>342.18</v>
      </c>
      <c r="G3648" s="13">
        <f t="shared" si="160"/>
        <v>342.18</v>
      </c>
    </row>
    <row r="3650" spans="1:7" s="7" customFormat="1" ht="13.15">
      <c r="A3650" s="14" t="s">
        <v>4081</v>
      </c>
      <c r="B3650" s="14" t="s">
        <v>4082</v>
      </c>
      <c r="D3650" s="7" t="s">
        <v>4083</v>
      </c>
      <c r="E3650" s="17"/>
      <c r="F3650" s="8"/>
      <c r="G3650" s="12">
        <f>SUM(G3652:G3658)</f>
        <v>13438.5</v>
      </c>
    </row>
    <row r="3652" spans="1:7">
      <c r="A3652" s="9" t="s">
        <v>4084</v>
      </c>
      <c r="B3652" s="9" t="s">
        <v>3216</v>
      </c>
      <c r="C3652" t="s">
        <v>24</v>
      </c>
      <c r="D3652" t="s">
        <v>627</v>
      </c>
      <c r="E3652" s="18">
        <v>1215</v>
      </c>
      <c r="F3652" s="2">
        <v>0.82</v>
      </c>
      <c r="G3652" s="13">
        <f t="shared" ref="G3652:G3658" si="161">E3652*F3652</f>
        <v>996.3</v>
      </c>
    </row>
    <row r="3653" spans="1:7">
      <c r="A3653" s="9" t="s">
        <v>4085</v>
      </c>
      <c r="B3653" s="9" t="s">
        <v>502</v>
      </c>
      <c r="C3653" t="s">
        <v>59</v>
      </c>
      <c r="D3653" t="s">
        <v>503</v>
      </c>
      <c r="E3653" s="18">
        <v>217.68</v>
      </c>
      <c r="F3653" s="2">
        <v>3.16</v>
      </c>
      <c r="G3653" s="13">
        <f t="shared" si="161"/>
        <v>687.87</v>
      </c>
    </row>
    <row r="3654" spans="1:7">
      <c r="A3654" s="9" t="s">
        <v>4086</v>
      </c>
      <c r="B3654" s="9" t="s">
        <v>3270</v>
      </c>
      <c r="C3654" t="s">
        <v>59</v>
      </c>
      <c r="D3654" t="s">
        <v>650</v>
      </c>
      <c r="E3654" s="18">
        <v>143.1</v>
      </c>
      <c r="F3654" s="2">
        <v>3.59</v>
      </c>
      <c r="G3654" s="13">
        <f t="shared" si="161"/>
        <v>513.73</v>
      </c>
    </row>
    <row r="3655" spans="1:7">
      <c r="A3655" s="9" t="s">
        <v>4087</v>
      </c>
      <c r="B3655" s="9" t="s">
        <v>511</v>
      </c>
      <c r="C3655" t="s">
        <v>512</v>
      </c>
      <c r="D3655" t="s">
        <v>513</v>
      </c>
      <c r="E3655" s="18">
        <v>3863.7</v>
      </c>
      <c r="F3655" s="2">
        <v>0.11</v>
      </c>
      <c r="G3655" s="13">
        <f t="shared" si="161"/>
        <v>425.01</v>
      </c>
    </row>
    <row r="3656" spans="1:7">
      <c r="A3656" s="9" t="s">
        <v>4088</v>
      </c>
      <c r="B3656" s="9" t="s">
        <v>3273</v>
      </c>
      <c r="C3656" t="s">
        <v>59</v>
      </c>
      <c r="D3656" t="s">
        <v>3274</v>
      </c>
      <c r="E3656" s="18">
        <v>183.6</v>
      </c>
      <c r="F3656" s="2">
        <v>15.36</v>
      </c>
      <c r="G3656" s="13">
        <f t="shared" si="161"/>
        <v>2820.1</v>
      </c>
    </row>
    <row r="3657" spans="1:7">
      <c r="A3657" s="9" t="s">
        <v>4089</v>
      </c>
      <c r="B3657" s="9" t="s">
        <v>674</v>
      </c>
      <c r="C3657" t="s">
        <v>59</v>
      </c>
      <c r="D3657" t="s">
        <v>675</v>
      </c>
      <c r="E3657" s="18">
        <v>19.8</v>
      </c>
      <c r="F3657" s="2">
        <v>125.59</v>
      </c>
      <c r="G3657" s="13">
        <f t="shared" si="161"/>
        <v>2486.6799999999998</v>
      </c>
    </row>
    <row r="3658" spans="1:7">
      <c r="A3658" s="9" t="s">
        <v>4090</v>
      </c>
      <c r="B3658" s="9" t="s">
        <v>528</v>
      </c>
      <c r="C3658" t="s">
        <v>20</v>
      </c>
      <c r="D3658" t="s">
        <v>529</v>
      </c>
      <c r="E3658" s="18">
        <v>243</v>
      </c>
      <c r="F3658" s="2">
        <v>22.67</v>
      </c>
      <c r="G3658" s="13">
        <f t="shared" si="161"/>
        <v>5508.81</v>
      </c>
    </row>
    <row r="3660" spans="1:7" s="7" customFormat="1" ht="13.15">
      <c r="A3660" s="14" t="s">
        <v>4091</v>
      </c>
      <c r="B3660" s="14" t="s">
        <v>4092</v>
      </c>
      <c r="D3660" s="7" t="s">
        <v>4093</v>
      </c>
      <c r="E3660" s="17"/>
      <c r="F3660" s="8"/>
      <c r="G3660" s="12">
        <f>SUM(G3662:G3673)</f>
        <v>7821.25</v>
      </c>
    </row>
    <row r="3662" spans="1:7">
      <c r="A3662" s="9" t="s">
        <v>4094</v>
      </c>
      <c r="B3662" s="9" t="s">
        <v>3216</v>
      </c>
      <c r="C3662" t="s">
        <v>24</v>
      </c>
      <c r="D3662" t="s">
        <v>627</v>
      </c>
      <c r="E3662" s="18">
        <v>560</v>
      </c>
      <c r="F3662" s="2">
        <v>0.82</v>
      </c>
      <c r="G3662" s="13">
        <f t="shared" ref="G3662:G3673" si="162">E3662*F3662</f>
        <v>459.2</v>
      </c>
    </row>
    <row r="3663" spans="1:7">
      <c r="A3663" s="9" t="s">
        <v>4095</v>
      </c>
      <c r="B3663" s="9" t="s">
        <v>502</v>
      </c>
      <c r="C3663" t="s">
        <v>59</v>
      </c>
      <c r="D3663" t="s">
        <v>503</v>
      </c>
      <c r="E3663" s="18">
        <v>133.30000000000001</v>
      </c>
      <c r="F3663" s="2">
        <v>3.16</v>
      </c>
      <c r="G3663" s="13">
        <f t="shared" si="162"/>
        <v>421.23</v>
      </c>
    </row>
    <row r="3664" spans="1:7">
      <c r="A3664" s="9" t="s">
        <v>4096</v>
      </c>
      <c r="B3664" s="9" t="s">
        <v>3270</v>
      </c>
      <c r="C3664" t="s">
        <v>59</v>
      </c>
      <c r="D3664" t="s">
        <v>650</v>
      </c>
      <c r="E3664" s="18">
        <v>5.0999999999999996</v>
      </c>
      <c r="F3664" s="2">
        <v>3.59</v>
      </c>
      <c r="G3664" s="13">
        <f t="shared" si="162"/>
        <v>18.309999999999999</v>
      </c>
    </row>
    <row r="3665" spans="1:7">
      <c r="A3665" s="9" t="s">
        <v>4097</v>
      </c>
      <c r="B3665" s="9" t="s">
        <v>511</v>
      </c>
      <c r="C3665" t="s">
        <v>512</v>
      </c>
      <c r="D3665" t="s">
        <v>513</v>
      </c>
      <c r="E3665" s="18">
        <v>137.69999999999999</v>
      </c>
      <c r="F3665" s="2">
        <v>0.11</v>
      </c>
      <c r="G3665" s="13">
        <f t="shared" si="162"/>
        <v>15.15</v>
      </c>
    </row>
    <row r="3666" spans="1:7">
      <c r="A3666" s="9" t="s">
        <v>4098</v>
      </c>
      <c r="B3666" s="9" t="s">
        <v>3273</v>
      </c>
      <c r="C3666" t="s">
        <v>59</v>
      </c>
      <c r="D3666" t="s">
        <v>3274</v>
      </c>
      <c r="E3666" s="18">
        <v>93.7</v>
      </c>
      <c r="F3666" s="2">
        <v>15.36</v>
      </c>
      <c r="G3666" s="13">
        <f t="shared" si="162"/>
        <v>1439.23</v>
      </c>
    </row>
    <row r="3667" spans="1:7">
      <c r="A3667" s="9" t="s">
        <v>4099</v>
      </c>
      <c r="B3667" s="9" t="s">
        <v>528</v>
      </c>
      <c r="C3667" t="s">
        <v>20</v>
      </c>
      <c r="D3667" t="s">
        <v>529</v>
      </c>
      <c r="E3667" s="18">
        <v>100</v>
      </c>
      <c r="F3667" s="2">
        <v>22.67</v>
      </c>
      <c r="G3667" s="13">
        <f t="shared" si="162"/>
        <v>2267</v>
      </c>
    </row>
    <row r="3668" spans="1:7">
      <c r="A3668" s="9" t="s">
        <v>4100</v>
      </c>
      <c r="B3668" s="9" t="s">
        <v>3312</v>
      </c>
      <c r="C3668" t="s">
        <v>20</v>
      </c>
      <c r="D3668" t="s">
        <v>665</v>
      </c>
      <c r="E3668" s="18">
        <v>5</v>
      </c>
      <c r="F3668" s="2">
        <v>182.59</v>
      </c>
      <c r="G3668" s="13">
        <f t="shared" si="162"/>
        <v>912.95</v>
      </c>
    </row>
    <row r="3669" spans="1:7">
      <c r="A3669" s="9" t="s">
        <v>4101</v>
      </c>
      <c r="B3669" s="9" t="s">
        <v>605</v>
      </c>
      <c r="C3669" t="s">
        <v>470</v>
      </c>
      <c r="D3669" t="s">
        <v>606</v>
      </c>
      <c r="E3669" s="18">
        <v>1</v>
      </c>
      <c r="F3669" s="2">
        <v>458.87</v>
      </c>
      <c r="G3669" s="13">
        <f t="shared" si="162"/>
        <v>458.87</v>
      </c>
    </row>
    <row r="3670" spans="1:7">
      <c r="A3670" s="9" t="s">
        <v>4102</v>
      </c>
      <c r="B3670" s="9" t="s">
        <v>3468</v>
      </c>
      <c r="C3670" t="s">
        <v>470</v>
      </c>
      <c r="D3670" t="s">
        <v>668</v>
      </c>
      <c r="E3670" s="18">
        <v>1</v>
      </c>
      <c r="F3670" s="2">
        <v>374.03</v>
      </c>
      <c r="G3670" s="13">
        <f t="shared" si="162"/>
        <v>374.03</v>
      </c>
    </row>
    <row r="3671" spans="1:7">
      <c r="A3671" s="9" t="s">
        <v>4103</v>
      </c>
      <c r="B3671" s="9" t="s">
        <v>48</v>
      </c>
      <c r="C3671" t="s">
        <v>20</v>
      </c>
      <c r="D3671" t="s">
        <v>49</v>
      </c>
      <c r="E3671" s="18">
        <v>22</v>
      </c>
      <c r="F3671" s="2">
        <v>49.4</v>
      </c>
      <c r="G3671" s="13">
        <f t="shared" si="162"/>
        <v>1086.8</v>
      </c>
    </row>
    <row r="3672" spans="1:7">
      <c r="A3672" s="9" t="s">
        <v>4104</v>
      </c>
      <c r="B3672" s="9" t="s">
        <v>3264</v>
      </c>
      <c r="C3672" t="s">
        <v>20</v>
      </c>
      <c r="D3672" t="s">
        <v>21</v>
      </c>
      <c r="E3672" s="18">
        <v>10</v>
      </c>
      <c r="F3672" s="2">
        <v>2.63</v>
      </c>
      <c r="G3672" s="13">
        <f t="shared" si="162"/>
        <v>26.3</v>
      </c>
    </row>
    <row r="3673" spans="1:7">
      <c r="A3673" s="9" t="s">
        <v>4105</v>
      </c>
      <c r="B3673" s="9" t="s">
        <v>3378</v>
      </c>
      <c r="C3673" t="s">
        <v>470</v>
      </c>
      <c r="D3673" t="s">
        <v>3379</v>
      </c>
      <c r="E3673" s="18">
        <v>1</v>
      </c>
      <c r="F3673" s="2">
        <v>342.18</v>
      </c>
      <c r="G3673" s="13">
        <f t="shared" si="162"/>
        <v>342.18</v>
      </c>
    </row>
    <row r="3675" spans="1:7" s="7" customFormat="1" ht="13.15">
      <c r="A3675" s="14" t="s">
        <v>4106</v>
      </c>
      <c r="B3675" s="14" t="s">
        <v>4107</v>
      </c>
      <c r="D3675" s="7" t="s">
        <v>4108</v>
      </c>
      <c r="E3675" s="17"/>
      <c r="F3675" s="8"/>
      <c r="G3675" s="12">
        <f>SUM(G3677:G3688)</f>
        <v>16676.97</v>
      </c>
    </row>
    <row r="3677" spans="1:7">
      <c r="A3677" s="9" t="s">
        <v>4109</v>
      </c>
      <c r="B3677" s="9" t="s">
        <v>3216</v>
      </c>
      <c r="C3677" t="s">
        <v>24</v>
      </c>
      <c r="D3677" t="s">
        <v>627</v>
      </c>
      <c r="E3677" s="18">
        <v>382.05</v>
      </c>
      <c r="F3677" s="2">
        <v>0.82</v>
      </c>
      <c r="G3677" s="13">
        <f t="shared" ref="G3677:G3688" si="163">E3677*F3677</f>
        <v>313.27999999999997</v>
      </c>
    </row>
    <row r="3678" spans="1:7">
      <c r="A3678" s="9" t="s">
        <v>4110</v>
      </c>
      <c r="B3678" s="9" t="s">
        <v>502</v>
      </c>
      <c r="C3678" t="s">
        <v>59</v>
      </c>
      <c r="D3678" t="s">
        <v>503</v>
      </c>
      <c r="E3678" s="18">
        <v>147.38</v>
      </c>
      <c r="F3678" s="2">
        <v>3.16</v>
      </c>
      <c r="G3678" s="13">
        <f t="shared" si="163"/>
        <v>465.72</v>
      </c>
    </row>
    <row r="3679" spans="1:7">
      <c r="A3679" s="9" t="s">
        <v>4111</v>
      </c>
      <c r="B3679" s="9" t="s">
        <v>3270</v>
      </c>
      <c r="C3679" t="s">
        <v>59</v>
      </c>
      <c r="D3679" t="s">
        <v>650</v>
      </c>
      <c r="E3679" s="18">
        <v>16.3</v>
      </c>
      <c r="F3679" s="2">
        <v>3.59</v>
      </c>
      <c r="G3679" s="13">
        <f t="shared" si="163"/>
        <v>58.52</v>
      </c>
    </row>
    <row r="3680" spans="1:7">
      <c r="A3680" s="9" t="s">
        <v>4112</v>
      </c>
      <c r="B3680" s="9" t="s">
        <v>511</v>
      </c>
      <c r="C3680" t="s">
        <v>512</v>
      </c>
      <c r="D3680" t="s">
        <v>513</v>
      </c>
      <c r="E3680" s="18">
        <v>440.1</v>
      </c>
      <c r="F3680" s="2">
        <v>0.11</v>
      </c>
      <c r="G3680" s="13">
        <f t="shared" si="163"/>
        <v>48.41</v>
      </c>
    </row>
    <row r="3681" spans="1:7">
      <c r="A3681" s="9" t="s">
        <v>4113</v>
      </c>
      <c r="B3681" s="9" t="s">
        <v>674</v>
      </c>
      <c r="C3681" t="s">
        <v>59</v>
      </c>
      <c r="D3681" t="s">
        <v>675</v>
      </c>
      <c r="E3681" s="18">
        <v>72.069999999999993</v>
      </c>
      <c r="F3681" s="2">
        <v>125.59</v>
      </c>
      <c r="G3681" s="13">
        <f t="shared" si="163"/>
        <v>9051.27</v>
      </c>
    </row>
    <row r="3682" spans="1:7">
      <c r="A3682" s="9" t="s">
        <v>4114</v>
      </c>
      <c r="B3682" s="9" t="s">
        <v>528</v>
      </c>
      <c r="C3682" t="s">
        <v>20</v>
      </c>
      <c r="D3682" t="s">
        <v>529</v>
      </c>
      <c r="E3682" s="18">
        <v>113</v>
      </c>
      <c r="F3682" s="2">
        <v>22.67</v>
      </c>
      <c r="G3682" s="13">
        <f t="shared" si="163"/>
        <v>2561.71</v>
      </c>
    </row>
    <row r="3683" spans="1:7">
      <c r="A3683" s="9" t="s">
        <v>4115</v>
      </c>
      <c r="B3683" s="9" t="s">
        <v>3312</v>
      </c>
      <c r="C3683" t="s">
        <v>20</v>
      </c>
      <c r="D3683" t="s">
        <v>665</v>
      </c>
      <c r="E3683" s="18">
        <v>13.5</v>
      </c>
      <c r="F3683" s="2">
        <v>182.59</v>
      </c>
      <c r="G3683" s="13">
        <f t="shared" si="163"/>
        <v>2464.9699999999998</v>
      </c>
    </row>
    <row r="3684" spans="1:7">
      <c r="A3684" s="9" t="s">
        <v>4116</v>
      </c>
      <c r="B3684" s="9" t="s">
        <v>605</v>
      </c>
      <c r="C3684" t="s">
        <v>470</v>
      </c>
      <c r="D3684" t="s">
        <v>606</v>
      </c>
      <c r="E3684" s="18">
        <v>1</v>
      </c>
      <c r="F3684" s="2">
        <v>458.87</v>
      </c>
      <c r="G3684" s="13">
        <f t="shared" si="163"/>
        <v>458.87</v>
      </c>
    </row>
    <row r="3685" spans="1:7">
      <c r="A3685" s="9" t="s">
        <v>4117</v>
      </c>
      <c r="B3685" s="9" t="s">
        <v>3468</v>
      </c>
      <c r="C3685" t="s">
        <v>470</v>
      </c>
      <c r="D3685" t="s">
        <v>668</v>
      </c>
      <c r="E3685" s="18">
        <v>2</v>
      </c>
      <c r="F3685" s="2">
        <v>374.03</v>
      </c>
      <c r="G3685" s="13">
        <f t="shared" si="163"/>
        <v>748.06</v>
      </c>
    </row>
    <row r="3686" spans="1:7">
      <c r="A3686" s="9" t="s">
        <v>4118</v>
      </c>
      <c r="B3686" s="9" t="s">
        <v>48</v>
      </c>
      <c r="C3686" t="s">
        <v>20</v>
      </c>
      <c r="D3686" t="s">
        <v>49</v>
      </c>
      <c r="E3686" s="18">
        <v>3</v>
      </c>
      <c r="F3686" s="2">
        <v>49.4</v>
      </c>
      <c r="G3686" s="13">
        <f t="shared" si="163"/>
        <v>148.19999999999999</v>
      </c>
    </row>
    <row r="3687" spans="1:7">
      <c r="A3687" s="9" t="s">
        <v>4119</v>
      </c>
      <c r="B3687" s="9" t="s">
        <v>3264</v>
      </c>
      <c r="C3687" t="s">
        <v>20</v>
      </c>
      <c r="D3687" t="s">
        <v>21</v>
      </c>
      <c r="E3687" s="18">
        <v>6</v>
      </c>
      <c r="F3687" s="2">
        <v>2.63</v>
      </c>
      <c r="G3687" s="13">
        <f t="shared" si="163"/>
        <v>15.78</v>
      </c>
    </row>
    <row r="3688" spans="1:7">
      <c r="A3688" s="9" t="s">
        <v>4120</v>
      </c>
      <c r="B3688" s="9" t="s">
        <v>3378</v>
      </c>
      <c r="C3688" t="s">
        <v>470</v>
      </c>
      <c r="D3688" t="s">
        <v>3379</v>
      </c>
      <c r="E3688" s="18">
        <v>1</v>
      </c>
      <c r="F3688" s="2">
        <v>342.18</v>
      </c>
      <c r="G3688" s="13">
        <f t="shared" si="163"/>
        <v>342.18</v>
      </c>
    </row>
    <row r="3690" spans="1:7" s="7" customFormat="1" ht="13.15">
      <c r="A3690" s="14" t="s">
        <v>4121</v>
      </c>
      <c r="B3690" s="14" t="s">
        <v>4122</v>
      </c>
      <c r="D3690" s="7" t="s">
        <v>4123</v>
      </c>
      <c r="E3690" s="17"/>
      <c r="F3690" s="8"/>
      <c r="G3690" s="12">
        <f>SUM(G3692:G3703)</f>
        <v>13387.11</v>
      </c>
    </row>
    <row r="3692" spans="1:7">
      <c r="A3692" s="9" t="s">
        <v>4124</v>
      </c>
      <c r="B3692" s="9" t="s">
        <v>3511</v>
      </c>
      <c r="C3692" t="s">
        <v>24</v>
      </c>
      <c r="D3692" t="s">
        <v>627</v>
      </c>
      <c r="E3692" s="18">
        <v>405.05</v>
      </c>
      <c r="F3692" s="2">
        <v>0.82</v>
      </c>
      <c r="G3692" s="13">
        <f t="shared" ref="G3692:G3703" si="164">E3692*F3692</f>
        <v>332.14</v>
      </c>
    </row>
    <row r="3693" spans="1:7">
      <c r="A3693" s="9" t="s">
        <v>4125</v>
      </c>
      <c r="B3693" s="9" t="s">
        <v>3479</v>
      </c>
      <c r="C3693" t="s">
        <v>59</v>
      </c>
      <c r="D3693" t="s">
        <v>503</v>
      </c>
      <c r="E3693" s="18">
        <v>14.6</v>
      </c>
      <c r="F3693" s="2">
        <v>5.0599999999999996</v>
      </c>
      <c r="G3693" s="13">
        <f t="shared" si="164"/>
        <v>73.88</v>
      </c>
    </row>
    <row r="3694" spans="1:7">
      <c r="A3694" s="9" t="s">
        <v>4126</v>
      </c>
      <c r="B3694" s="9" t="s">
        <v>3516</v>
      </c>
      <c r="C3694" t="s">
        <v>59</v>
      </c>
      <c r="D3694" t="s">
        <v>650</v>
      </c>
      <c r="E3694" s="18">
        <v>49.4</v>
      </c>
      <c r="F3694" s="2">
        <v>4.21</v>
      </c>
      <c r="G3694" s="13">
        <f t="shared" si="164"/>
        <v>207.97</v>
      </c>
    </row>
    <row r="3695" spans="1:7">
      <c r="A3695" s="9" t="s">
        <v>4127</v>
      </c>
      <c r="B3695" s="9" t="s">
        <v>511</v>
      </c>
      <c r="C3695" t="s">
        <v>512</v>
      </c>
      <c r="D3695" t="s">
        <v>513</v>
      </c>
      <c r="E3695" s="18">
        <v>1235</v>
      </c>
      <c r="F3695" s="2">
        <v>0.11</v>
      </c>
      <c r="G3695" s="13">
        <f t="shared" si="164"/>
        <v>135.85</v>
      </c>
    </row>
    <row r="3696" spans="1:7">
      <c r="A3696" s="9" t="s">
        <v>4128</v>
      </c>
      <c r="B3696" s="9" t="s">
        <v>3520</v>
      </c>
      <c r="C3696" t="s">
        <v>59</v>
      </c>
      <c r="D3696" t="s">
        <v>675</v>
      </c>
      <c r="E3696" s="18">
        <v>45.3</v>
      </c>
      <c r="F3696" s="2">
        <v>151.38</v>
      </c>
      <c r="G3696" s="13">
        <f t="shared" si="164"/>
        <v>6857.51</v>
      </c>
    </row>
    <row r="3697" spans="1:7">
      <c r="A3697" s="9" t="s">
        <v>4129</v>
      </c>
      <c r="B3697" s="9" t="s">
        <v>3523</v>
      </c>
      <c r="C3697" t="s">
        <v>20</v>
      </c>
      <c r="D3697" t="s">
        <v>529</v>
      </c>
      <c r="E3697" s="18">
        <v>81.010000000000005</v>
      </c>
      <c r="F3697" s="2">
        <v>36.79</v>
      </c>
      <c r="G3697" s="13">
        <f t="shared" si="164"/>
        <v>2980.36</v>
      </c>
    </row>
    <row r="3698" spans="1:7">
      <c r="A3698" s="9" t="s">
        <v>4130</v>
      </c>
      <c r="B3698" s="9" t="s">
        <v>4131</v>
      </c>
      <c r="C3698" t="s">
        <v>20</v>
      </c>
      <c r="D3698" t="s">
        <v>665</v>
      </c>
      <c r="E3698" s="18">
        <v>5</v>
      </c>
      <c r="F3698" s="2">
        <v>210.97</v>
      </c>
      <c r="G3698" s="13">
        <f t="shared" si="164"/>
        <v>1054.8499999999999</v>
      </c>
    </row>
    <row r="3699" spans="1:7">
      <c r="A3699" s="9" t="s">
        <v>4132</v>
      </c>
      <c r="B3699" s="9" t="s">
        <v>3552</v>
      </c>
      <c r="C3699" t="s">
        <v>470</v>
      </c>
      <c r="D3699" t="s">
        <v>606</v>
      </c>
      <c r="E3699" s="18">
        <v>1</v>
      </c>
      <c r="F3699" s="2">
        <v>574.39</v>
      </c>
      <c r="G3699" s="13">
        <f t="shared" si="164"/>
        <v>574.39</v>
      </c>
    </row>
    <row r="3700" spans="1:7">
      <c r="A3700" s="9" t="s">
        <v>4133</v>
      </c>
      <c r="B3700" s="9" t="s">
        <v>4134</v>
      </c>
      <c r="C3700" t="s">
        <v>470</v>
      </c>
      <c r="D3700" t="s">
        <v>668</v>
      </c>
      <c r="E3700" s="18">
        <v>1</v>
      </c>
      <c r="F3700" s="2">
        <v>462.87</v>
      </c>
      <c r="G3700" s="13">
        <f t="shared" si="164"/>
        <v>462.87</v>
      </c>
    </row>
    <row r="3701" spans="1:7">
      <c r="A3701" s="9" t="s">
        <v>4135</v>
      </c>
      <c r="B3701" s="9" t="s">
        <v>983</v>
      </c>
      <c r="C3701" t="s">
        <v>20</v>
      </c>
      <c r="D3701" t="s">
        <v>21</v>
      </c>
      <c r="E3701" s="18">
        <v>8</v>
      </c>
      <c r="F3701" s="2">
        <v>5.33</v>
      </c>
      <c r="G3701" s="13">
        <f t="shared" si="164"/>
        <v>42.64</v>
      </c>
    </row>
    <row r="3702" spans="1:7">
      <c r="A3702" s="9" t="s">
        <v>4136</v>
      </c>
      <c r="B3702" s="9" t="s">
        <v>3550</v>
      </c>
      <c r="C3702" t="s">
        <v>20</v>
      </c>
      <c r="D3702" t="s">
        <v>49</v>
      </c>
      <c r="E3702" s="18">
        <v>5</v>
      </c>
      <c r="F3702" s="2">
        <v>61.71</v>
      </c>
      <c r="G3702" s="13">
        <f t="shared" si="164"/>
        <v>308.55</v>
      </c>
    </row>
    <row r="3703" spans="1:7">
      <c r="A3703" s="9" t="s">
        <v>4137</v>
      </c>
      <c r="B3703" s="9" t="s">
        <v>3541</v>
      </c>
      <c r="C3703" t="s">
        <v>470</v>
      </c>
      <c r="D3703" t="s">
        <v>3379</v>
      </c>
      <c r="E3703" s="18">
        <v>1</v>
      </c>
      <c r="F3703" s="2">
        <v>356.1</v>
      </c>
      <c r="G3703" s="13">
        <f t="shared" si="164"/>
        <v>356.1</v>
      </c>
    </row>
    <row r="3705" spans="1:7" s="7" customFormat="1" ht="13.15">
      <c r="A3705" s="14" t="s">
        <v>4138</v>
      </c>
      <c r="B3705" s="14" t="s">
        <v>4139</v>
      </c>
      <c r="D3705" s="7" t="s">
        <v>4140</v>
      </c>
      <c r="E3705" s="17"/>
      <c r="F3705" s="8"/>
      <c r="G3705" s="12">
        <f>SUM(G3707:G3716)</f>
        <v>49753.27</v>
      </c>
    </row>
    <row r="3707" spans="1:7">
      <c r="A3707" s="9" t="s">
        <v>4141</v>
      </c>
      <c r="B3707" s="9" t="s">
        <v>3479</v>
      </c>
      <c r="C3707" t="s">
        <v>59</v>
      </c>
      <c r="D3707" t="s">
        <v>503</v>
      </c>
      <c r="E3707" s="18">
        <v>92.5</v>
      </c>
      <c r="F3707" s="2">
        <v>5.0599999999999996</v>
      </c>
      <c r="G3707" s="13">
        <f t="shared" ref="G3707:G3716" si="165">E3707*F3707</f>
        <v>468.05</v>
      </c>
    </row>
    <row r="3708" spans="1:7">
      <c r="A3708" s="9" t="s">
        <v>4142</v>
      </c>
      <c r="B3708" s="9" t="s">
        <v>3516</v>
      </c>
      <c r="C3708" t="s">
        <v>59</v>
      </c>
      <c r="D3708" t="s">
        <v>650</v>
      </c>
      <c r="E3708" s="18">
        <v>163.1</v>
      </c>
      <c r="F3708" s="2">
        <v>4.21</v>
      </c>
      <c r="G3708" s="13">
        <f t="shared" si="165"/>
        <v>686.65</v>
      </c>
    </row>
    <row r="3709" spans="1:7">
      <c r="A3709" s="9" t="s">
        <v>4143</v>
      </c>
      <c r="B3709" s="9" t="s">
        <v>511</v>
      </c>
      <c r="C3709" t="s">
        <v>512</v>
      </c>
      <c r="D3709" t="s">
        <v>513</v>
      </c>
      <c r="E3709" s="18">
        <v>3914.4</v>
      </c>
      <c r="F3709" s="2">
        <v>0.11</v>
      </c>
      <c r="G3709" s="13">
        <f t="shared" si="165"/>
        <v>430.58</v>
      </c>
    </row>
    <row r="3710" spans="1:7">
      <c r="A3710" s="9" t="s">
        <v>4144</v>
      </c>
      <c r="B3710" s="9" t="s">
        <v>3520</v>
      </c>
      <c r="C3710" t="s">
        <v>59</v>
      </c>
      <c r="D3710" t="s">
        <v>675</v>
      </c>
      <c r="E3710" s="18">
        <v>299.7</v>
      </c>
      <c r="F3710" s="2">
        <v>151.38</v>
      </c>
      <c r="G3710" s="13">
        <f t="shared" si="165"/>
        <v>45368.59</v>
      </c>
    </row>
    <row r="3711" spans="1:7">
      <c r="A3711" s="9" t="s">
        <v>4145</v>
      </c>
      <c r="B3711" s="9" t="s">
        <v>4131</v>
      </c>
      <c r="C3711" t="s">
        <v>20</v>
      </c>
      <c r="D3711" t="s">
        <v>665</v>
      </c>
      <c r="E3711" s="18">
        <v>5</v>
      </c>
      <c r="F3711" s="2">
        <v>210.97</v>
      </c>
      <c r="G3711" s="13">
        <f t="shared" si="165"/>
        <v>1054.8499999999999</v>
      </c>
    </row>
    <row r="3712" spans="1:7">
      <c r="A3712" s="9" t="s">
        <v>4146</v>
      </c>
      <c r="B3712" s="9" t="s">
        <v>3552</v>
      </c>
      <c r="C3712" t="s">
        <v>470</v>
      </c>
      <c r="D3712" t="s">
        <v>606</v>
      </c>
      <c r="E3712" s="18">
        <v>1</v>
      </c>
      <c r="F3712" s="2">
        <v>574.39</v>
      </c>
      <c r="G3712" s="13">
        <f t="shared" si="165"/>
        <v>574.39</v>
      </c>
    </row>
    <row r="3713" spans="1:7">
      <c r="A3713" s="9" t="s">
        <v>4147</v>
      </c>
      <c r="B3713" s="9" t="s">
        <v>4134</v>
      </c>
      <c r="C3713" t="s">
        <v>470</v>
      </c>
      <c r="D3713" t="s">
        <v>668</v>
      </c>
      <c r="E3713" s="18">
        <v>1</v>
      </c>
      <c r="F3713" s="2">
        <v>462.87</v>
      </c>
      <c r="G3713" s="13">
        <f t="shared" si="165"/>
        <v>462.87</v>
      </c>
    </row>
    <row r="3714" spans="1:7">
      <c r="A3714" s="9" t="s">
        <v>4148</v>
      </c>
      <c r="B3714" s="9" t="s">
        <v>983</v>
      </c>
      <c r="C3714" t="s">
        <v>20</v>
      </c>
      <c r="D3714" t="s">
        <v>21</v>
      </c>
      <c r="E3714" s="18">
        <v>8</v>
      </c>
      <c r="F3714" s="2">
        <v>5.33</v>
      </c>
      <c r="G3714" s="13">
        <f t="shared" si="165"/>
        <v>42.64</v>
      </c>
    </row>
    <row r="3715" spans="1:7">
      <c r="A3715" s="9" t="s">
        <v>4149</v>
      </c>
      <c r="B3715" s="9" t="s">
        <v>3550</v>
      </c>
      <c r="C3715" t="s">
        <v>20</v>
      </c>
      <c r="D3715" t="s">
        <v>49</v>
      </c>
      <c r="E3715" s="18">
        <v>5</v>
      </c>
      <c r="F3715" s="2">
        <v>61.71</v>
      </c>
      <c r="G3715" s="13">
        <f t="shared" si="165"/>
        <v>308.55</v>
      </c>
    </row>
    <row r="3716" spans="1:7">
      <c r="A3716" s="9" t="s">
        <v>4150</v>
      </c>
      <c r="B3716" s="9" t="s">
        <v>3541</v>
      </c>
      <c r="C3716" t="s">
        <v>470</v>
      </c>
      <c r="D3716" t="s">
        <v>3379</v>
      </c>
      <c r="E3716" s="18">
        <v>1</v>
      </c>
      <c r="F3716" s="2">
        <v>356.1</v>
      </c>
      <c r="G3716" s="13">
        <f t="shared" si="165"/>
        <v>356.1</v>
      </c>
    </row>
    <row r="3718" spans="1:7" s="7" customFormat="1" ht="13.15">
      <c r="A3718" s="14" t="s">
        <v>4151</v>
      </c>
      <c r="B3718" s="14" t="s">
        <v>4152</v>
      </c>
      <c r="D3718" s="7" t="s">
        <v>4153</v>
      </c>
      <c r="E3718" s="17"/>
      <c r="F3718" s="8"/>
      <c r="G3718" s="12">
        <f>SUM(G3720:G3723)</f>
        <v>42191.519999999997</v>
      </c>
    </row>
    <row r="3720" spans="1:7">
      <c r="A3720" s="9" t="s">
        <v>4154</v>
      </c>
      <c r="B3720" s="9" t="s">
        <v>3479</v>
      </c>
      <c r="C3720" t="s">
        <v>59</v>
      </c>
      <c r="D3720" t="s">
        <v>503</v>
      </c>
      <c r="E3720" s="18">
        <v>82</v>
      </c>
      <c r="F3720" s="2">
        <v>5.0599999999999996</v>
      </c>
      <c r="G3720" s="13">
        <f>E3720*F3720</f>
        <v>414.92</v>
      </c>
    </row>
    <row r="3721" spans="1:7">
      <c r="A3721" s="9" t="s">
        <v>4155</v>
      </c>
      <c r="B3721" s="9" t="s">
        <v>3516</v>
      </c>
      <c r="C3721" t="s">
        <v>59</v>
      </c>
      <c r="D3721" t="s">
        <v>650</v>
      </c>
      <c r="E3721" s="18">
        <v>138.6</v>
      </c>
      <c r="F3721" s="2">
        <v>4.21</v>
      </c>
      <c r="G3721" s="13">
        <f>E3721*F3721</f>
        <v>583.51</v>
      </c>
    </row>
    <row r="3722" spans="1:7">
      <c r="A3722" s="9" t="s">
        <v>4156</v>
      </c>
      <c r="B3722" s="9" t="s">
        <v>511</v>
      </c>
      <c r="C3722" t="s">
        <v>512</v>
      </c>
      <c r="D3722" t="s">
        <v>513</v>
      </c>
      <c r="E3722" s="18">
        <v>3326.4</v>
      </c>
      <c r="F3722" s="2">
        <v>0.11</v>
      </c>
      <c r="G3722" s="13">
        <f>E3722*F3722</f>
        <v>365.9</v>
      </c>
    </row>
    <row r="3723" spans="1:7">
      <c r="A3723" s="9" t="s">
        <v>4157</v>
      </c>
      <c r="B3723" s="9" t="s">
        <v>3520</v>
      </c>
      <c r="C3723" t="s">
        <v>59</v>
      </c>
      <c r="D3723" t="s">
        <v>675</v>
      </c>
      <c r="E3723" s="18">
        <v>269.7</v>
      </c>
      <c r="F3723" s="2">
        <v>151.38</v>
      </c>
      <c r="G3723" s="13">
        <f>E3723*F3723</f>
        <v>40827.19</v>
      </c>
    </row>
    <row r="3725" spans="1:7" s="7" customFormat="1" ht="13.15">
      <c r="A3725" s="14" t="s">
        <v>4158</v>
      </c>
      <c r="B3725" s="14" t="s">
        <v>4159</v>
      </c>
      <c r="D3725" s="7" t="s">
        <v>4160</v>
      </c>
      <c r="E3725" s="17"/>
      <c r="F3725" s="8"/>
      <c r="G3725" s="12">
        <f>SUM(G3727:G3740)</f>
        <v>4690.29</v>
      </c>
    </row>
    <row r="3727" spans="1:7">
      <c r="A3727" s="9" t="s">
        <v>4161</v>
      </c>
      <c r="B3727" s="9" t="s">
        <v>3264</v>
      </c>
      <c r="C3727" t="s">
        <v>20</v>
      </c>
      <c r="D3727" t="s">
        <v>21</v>
      </c>
      <c r="E3727" s="18">
        <v>8</v>
      </c>
      <c r="F3727" s="2">
        <v>2.63</v>
      </c>
      <c r="G3727" s="13">
        <f t="shared" ref="G3727:G3740" si="166">E3727*F3727</f>
        <v>21.04</v>
      </c>
    </row>
    <row r="3728" spans="1:7">
      <c r="A3728" s="9" t="s">
        <v>4162</v>
      </c>
      <c r="B3728" s="9" t="s">
        <v>502</v>
      </c>
      <c r="C3728" t="s">
        <v>59</v>
      </c>
      <c r="D3728" t="s">
        <v>503</v>
      </c>
      <c r="E3728" s="18">
        <v>61.8</v>
      </c>
      <c r="F3728" s="2">
        <v>3.16</v>
      </c>
      <c r="G3728" s="13">
        <f t="shared" si="166"/>
        <v>195.29</v>
      </c>
    </row>
    <row r="3729" spans="1:7">
      <c r="A3729" s="9" t="s">
        <v>4163</v>
      </c>
      <c r="B3729" s="9" t="s">
        <v>3270</v>
      </c>
      <c r="C3729" t="s">
        <v>59</v>
      </c>
      <c r="D3729" t="s">
        <v>650</v>
      </c>
      <c r="E3729" s="18">
        <v>7.1</v>
      </c>
      <c r="F3729" s="2">
        <v>3.59</v>
      </c>
      <c r="G3729" s="13">
        <f t="shared" si="166"/>
        <v>25.49</v>
      </c>
    </row>
    <row r="3730" spans="1:7">
      <c r="A3730" s="9" t="s">
        <v>4164</v>
      </c>
      <c r="B3730" s="9" t="s">
        <v>511</v>
      </c>
      <c r="C3730" t="s">
        <v>512</v>
      </c>
      <c r="D3730" t="s">
        <v>513</v>
      </c>
      <c r="E3730" s="18">
        <v>170.4</v>
      </c>
      <c r="F3730" s="2">
        <v>0.11</v>
      </c>
      <c r="G3730" s="13">
        <f t="shared" si="166"/>
        <v>18.739999999999998</v>
      </c>
    </row>
    <row r="3731" spans="1:7">
      <c r="A3731" s="9" t="s">
        <v>4165</v>
      </c>
      <c r="B3731" s="9" t="s">
        <v>3273</v>
      </c>
      <c r="C3731" t="s">
        <v>59</v>
      </c>
      <c r="D3731" t="s">
        <v>3274</v>
      </c>
      <c r="E3731" s="18">
        <v>84</v>
      </c>
      <c r="F3731" s="2">
        <v>15.36</v>
      </c>
      <c r="G3731" s="13">
        <f t="shared" si="166"/>
        <v>1290.24</v>
      </c>
    </row>
    <row r="3732" spans="1:7">
      <c r="A3732" s="9" t="s">
        <v>4166</v>
      </c>
      <c r="B3732" s="9" t="s">
        <v>528</v>
      </c>
      <c r="C3732" t="s">
        <v>20</v>
      </c>
      <c r="D3732" t="s">
        <v>529</v>
      </c>
      <c r="E3732" s="18">
        <v>25</v>
      </c>
      <c r="F3732" s="2">
        <v>22.67</v>
      </c>
      <c r="G3732" s="13">
        <f t="shared" si="166"/>
        <v>566.75</v>
      </c>
    </row>
    <row r="3733" spans="1:7">
      <c r="A3733" s="9" t="s">
        <v>4167</v>
      </c>
      <c r="B3733" s="9" t="s">
        <v>3312</v>
      </c>
      <c r="C3733" t="s">
        <v>20</v>
      </c>
      <c r="D3733" t="s">
        <v>665</v>
      </c>
      <c r="E3733" s="18">
        <v>5</v>
      </c>
      <c r="F3733" s="2">
        <v>182.59</v>
      </c>
      <c r="G3733" s="13">
        <f t="shared" si="166"/>
        <v>912.95</v>
      </c>
    </row>
    <row r="3734" spans="1:7">
      <c r="A3734" s="9" t="s">
        <v>4168</v>
      </c>
      <c r="B3734" s="9" t="s">
        <v>605</v>
      </c>
      <c r="C3734" t="s">
        <v>470</v>
      </c>
      <c r="D3734" t="s">
        <v>606</v>
      </c>
      <c r="E3734" s="18">
        <v>1</v>
      </c>
      <c r="F3734" s="2">
        <v>458.87</v>
      </c>
      <c r="G3734" s="13">
        <f t="shared" si="166"/>
        <v>458.87</v>
      </c>
    </row>
    <row r="3735" spans="1:7">
      <c r="A3735" s="9" t="s">
        <v>4169</v>
      </c>
      <c r="B3735" s="9" t="s">
        <v>3468</v>
      </c>
      <c r="C3735" t="s">
        <v>470</v>
      </c>
      <c r="D3735" t="s">
        <v>668</v>
      </c>
      <c r="E3735" s="18">
        <v>1</v>
      </c>
      <c r="F3735" s="2">
        <v>374.03</v>
      </c>
      <c r="G3735" s="13">
        <f t="shared" si="166"/>
        <v>374.03</v>
      </c>
    </row>
    <row r="3736" spans="1:7">
      <c r="A3736" s="9" t="s">
        <v>4170</v>
      </c>
      <c r="B3736" s="9" t="s">
        <v>71</v>
      </c>
      <c r="C3736" t="s">
        <v>59</v>
      </c>
      <c r="D3736" t="s">
        <v>72</v>
      </c>
      <c r="E3736" s="18">
        <v>20.67</v>
      </c>
      <c r="F3736" s="2">
        <v>2.7</v>
      </c>
      <c r="G3736" s="13">
        <f t="shared" si="166"/>
        <v>55.81</v>
      </c>
    </row>
    <row r="3737" spans="1:7">
      <c r="A3737" s="9" t="s">
        <v>4171</v>
      </c>
      <c r="B3737" s="9" t="s">
        <v>3373</v>
      </c>
      <c r="C3737" t="s">
        <v>24</v>
      </c>
      <c r="D3737" t="s">
        <v>3374</v>
      </c>
      <c r="E3737" s="18">
        <v>68.900000000000006</v>
      </c>
      <c r="F3737" s="2">
        <v>2.5</v>
      </c>
      <c r="G3737" s="13">
        <f t="shared" si="166"/>
        <v>172.25</v>
      </c>
    </row>
    <row r="3738" spans="1:7">
      <c r="A3738" s="9" t="s">
        <v>4172</v>
      </c>
      <c r="B3738" s="9" t="s">
        <v>77</v>
      </c>
      <c r="C3738" t="s">
        <v>24</v>
      </c>
      <c r="D3738" t="s">
        <v>78</v>
      </c>
      <c r="E3738" s="18">
        <v>68.900000000000006</v>
      </c>
      <c r="F3738" s="2">
        <v>0.14000000000000001</v>
      </c>
      <c r="G3738" s="13">
        <f t="shared" si="166"/>
        <v>9.65</v>
      </c>
    </row>
    <row r="3739" spans="1:7">
      <c r="A3739" s="9" t="s">
        <v>4173</v>
      </c>
      <c r="B3739" s="9" t="s">
        <v>48</v>
      </c>
      <c r="C3739" t="s">
        <v>20</v>
      </c>
      <c r="D3739" t="s">
        <v>49</v>
      </c>
      <c r="E3739" s="18">
        <v>5</v>
      </c>
      <c r="F3739" s="2">
        <v>49.4</v>
      </c>
      <c r="G3739" s="13">
        <f t="shared" si="166"/>
        <v>247</v>
      </c>
    </row>
    <row r="3740" spans="1:7">
      <c r="A3740" s="9" t="s">
        <v>4174</v>
      </c>
      <c r="B3740" s="9" t="s">
        <v>3378</v>
      </c>
      <c r="C3740" t="s">
        <v>470</v>
      </c>
      <c r="D3740" t="s">
        <v>3379</v>
      </c>
      <c r="E3740" s="18">
        <v>1</v>
      </c>
      <c r="F3740" s="2">
        <v>342.18</v>
      </c>
      <c r="G3740" s="13">
        <f t="shared" si="166"/>
        <v>342.18</v>
      </c>
    </row>
    <row r="3742" spans="1:7" s="7" customFormat="1" ht="13.15">
      <c r="A3742" s="14" t="s">
        <v>4175</v>
      </c>
      <c r="B3742" s="14" t="s">
        <v>4176</v>
      </c>
      <c r="D3742" s="7" t="s">
        <v>4177</v>
      </c>
      <c r="E3742" s="17"/>
      <c r="F3742" s="8"/>
      <c r="G3742" s="12">
        <f>SUM(G3744:G3757)</f>
        <v>24575.57</v>
      </c>
    </row>
    <row r="3744" spans="1:7">
      <c r="A3744" s="9" t="s">
        <v>4178</v>
      </c>
      <c r="B3744" s="9" t="s">
        <v>3216</v>
      </c>
      <c r="C3744" t="s">
        <v>24</v>
      </c>
      <c r="D3744" t="s">
        <v>627</v>
      </c>
      <c r="E3744" s="18">
        <v>425</v>
      </c>
      <c r="F3744" s="2">
        <v>0.82</v>
      </c>
      <c r="G3744" s="13">
        <f t="shared" ref="G3744:G3757" si="167">E3744*F3744</f>
        <v>348.5</v>
      </c>
    </row>
    <row r="3745" spans="1:7">
      <c r="A3745" s="9" t="s">
        <v>4179</v>
      </c>
      <c r="B3745" s="9" t="s">
        <v>3267</v>
      </c>
      <c r="C3745" t="s">
        <v>470</v>
      </c>
      <c r="D3745" t="s">
        <v>645</v>
      </c>
      <c r="E3745" s="18">
        <v>1</v>
      </c>
      <c r="F3745" s="2">
        <v>24.51</v>
      </c>
      <c r="G3745" s="13">
        <f t="shared" si="167"/>
        <v>24.51</v>
      </c>
    </row>
    <row r="3746" spans="1:7">
      <c r="A3746" s="9" t="s">
        <v>4180</v>
      </c>
      <c r="B3746" s="9" t="s">
        <v>502</v>
      </c>
      <c r="C3746" t="s">
        <v>59</v>
      </c>
      <c r="D3746" t="s">
        <v>503</v>
      </c>
      <c r="E3746" s="18">
        <v>116.4</v>
      </c>
      <c r="F3746" s="2">
        <v>3.16</v>
      </c>
      <c r="G3746" s="13">
        <f t="shared" si="167"/>
        <v>367.82</v>
      </c>
    </row>
    <row r="3747" spans="1:7">
      <c r="A3747" s="9" t="s">
        <v>4181</v>
      </c>
      <c r="B3747" s="9" t="s">
        <v>3270</v>
      </c>
      <c r="C3747" t="s">
        <v>59</v>
      </c>
      <c r="D3747" t="s">
        <v>650</v>
      </c>
      <c r="E3747" s="18">
        <v>390.7</v>
      </c>
      <c r="F3747" s="2">
        <v>3.59</v>
      </c>
      <c r="G3747" s="13">
        <f t="shared" si="167"/>
        <v>1402.61</v>
      </c>
    </row>
    <row r="3748" spans="1:7">
      <c r="A3748" s="9" t="s">
        <v>4182</v>
      </c>
      <c r="B3748" s="9" t="s">
        <v>511</v>
      </c>
      <c r="C3748" t="s">
        <v>512</v>
      </c>
      <c r="D3748" t="s">
        <v>513</v>
      </c>
      <c r="E3748" s="18">
        <v>8986.1</v>
      </c>
      <c r="F3748" s="2">
        <v>0.11</v>
      </c>
      <c r="G3748" s="13">
        <f t="shared" si="167"/>
        <v>988.47</v>
      </c>
    </row>
    <row r="3749" spans="1:7">
      <c r="A3749" s="9" t="s">
        <v>4183</v>
      </c>
      <c r="B3749" s="9" t="s">
        <v>3273</v>
      </c>
      <c r="C3749" t="s">
        <v>59</v>
      </c>
      <c r="D3749" t="s">
        <v>3274</v>
      </c>
      <c r="E3749" s="18">
        <v>374.1</v>
      </c>
      <c r="F3749" s="2">
        <v>15.36</v>
      </c>
      <c r="G3749" s="13">
        <f t="shared" si="167"/>
        <v>5746.18</v>
      </c>
    </row>
    <row r="3750" spans="1:7">
      <c r="A3750" s="9" t="s">
        <v>4184</v>
      </c>
      <c r="B3750" s="9" t="s">
        <v>674</v>
      </c>
      <c r="C3750" t="s">
        <v>59</v>
      </c>
      <c r="D3750" t="s">
        <v>675</v>
      </c>
      <c r="E3750" s="18">
        <v>16.5</v>
      </c>
      <c r="F3750" s="2">
        <v>125.59</v>
      </c>
      <c r="G3750" s="13">
        <f t="shared" si="167"/>
        <v>2072.2399999999998</v>
      </c>
    </row>
    <row r="3751" spans="1:7">
      <c r="A3751" s="9" t="s">
        <v>4185</v>
      </c>
      <c r="B3751" s="9" t="s">
        <v>528</v>
      </c>
      <c r="C3751" t="s">
        <v>20</v>
      </c>
      <c r="D3751" t="s">
        <v>529</v>
      </c>
      <c r="E3751" s="18">
        <v>493.4</v>
      </c>
      <c r="F3751" s="2">
        <v>22.67</v>
      </c>
      <c r="G3751" s="13">
        <f t="shared" si="167"/>
        <v>11185.38</v>
      </c>
    </row>
    <row r="3752" spans="1:7">
      <c r="A3752" s="9" t="s">
        <v>4186</v>
      </c>
      <c r="B3752" s="9" t="s">
        <v>3312</v>
      </c>
      <c r="C3752" t="s">
        <v>20</v>
      </c>
      <c r="D3752" t="s">
        <v>665</v>
      </c>
      <c r="E3752" s="18">
        <v>6</v>
      </c>
      <c r="F3752" s="2">
        <v>182.59</v>
      </c>
      <c r="G3752" s="13">
        <f t="shared" si="167"/>
        <v>1095.54</v>
      </c>
    </row>
    <row r="3753" spans="1:7">
      <c r="A3753" s="9" t="s">
        <v>4187</v>
      </c>
      <c r="B3753" s="9" t="s">
        <v>605</v>
      </c>
      <c r="C3753" t="s">
        <v>470</v>
      </c>
      <c r="D3753" t="s">
        <v>606</v>
      </c>
      <c r="E3753" s="18">
        <v>1</v>
      </c>
      <c r="F3753" s="2">
        <v>458.87</v>
      </c>
      <c r="G3753" s="13">
        <f t="shared" si="167"/>
        <v>458.87</v>
      </c>
    </row>
    <row r="3754" spans="1:7">
      <c r="A3754" s="9" t="s">
        <v>4188</v>
      </c>
      <c r="B3754" s="9" t="s">
        <v>3468</v>
      </c>
      <c r="C3754" t="s">
        <v>470</v>
      </c>
      <c r="D3754" t="s">
        <v>668</v>
      </c>
      <c r="E3754" s="18">
        <v>1</v>
      </c>
      <c r="F3754" s="2">
        <v>374.03</v>
      </c>
      <c r="G3754" s="13">
        <f t="shared" si="167"/>
        <v>374.03</v>
      </c>
    </row>
    <row r="3755" spans="1:7">
      <c r="A3755" s="9" t="s">
        <v>4189</v>
      </c>
      <c r="B3755" s="9" t="s">
        <v>48</v>
      </c>
      <c r="C3755" t="s">
        <v>20</v>
      </c>
      <c r="D3755" t="s">
        <v>49</v>
      </c>
      <c r="E3755" s="18">
        <v>3</v>
      </c>
      <c r="F3755" s="2">
        <v>49.4</v>
      </c>
      <c r="G3755" s="13">
        <f t="shared" si="167"/>
        <v>148.19999999999999</v>
      </c>
    </row>
    <row r="3756" spans="1:7">
      <c r="A3756" s="9" t="s">
        <v>4190</v>
      </c>
      <c r="B3756" s="9" t="s">
        <v>3264</v>
      </c>
      <c r="C3756" t="s">
        <v>20</v>
      </c>
      <c r="D3756" t="s">
        <v>21</v>
      </c>
      <c r="E3756" s="18">
        <v>8</v>
      </c>
      <c r="F3756" s="2">
        <v>2.63</v>
      </c>
      <c r="G3756" s="13">
        <f t="shared" si="167"/>
        <v>21.04</v>
      </c>
    </row>
    <row r="3757" spans="1:7">
      <c r="A3757" s="9" t="s">
        <v>4191</v>
      </c>
      <c r="B3757" s="9" t="s">
        <v>3378</v>
      </c>
      <c r="C3757" t="s">
        <v>470</v>
      </c>
      <c r="D3757" t="s">
        <v>3379</v>
      </c>
      <c r="E3757" s="18">
        <v>1</v>
      </c>
      <c r="F3757" s="2">
        <v>342.18</v>
      </c>
      <c r="G3757" s="13">
        <f t="shared" si="167"/>
        <v>342.18</v>
      </c>
    </row>
    <row r="3759" spans="1:7" s="7" customFormat="1" ht="13.15">
      <c r="A3759" s="14" t="s">
        <v>4192</v>
      </c>
      <c r="B3759" s="14" t="s">
        <v>4193</v>
      </c>
      <c r="D3759" s="7" t="s">
        <v>4194</v>
      </c>
      <c r="E3759" s="17"/>
      <c r="F3759" s="8"/>
      <c r="G3759" s="12">
        <f>SUM(G3761:G3776)</f>
        <v>31734.35</v>
      </c>
    </row>
    <row r="3761" spans="1:7">
      <c r="A3761" s="9" t="s">
        <v>4195</v>
      </c>
      <c r="B3761" s="9" t="s">
        <v>3216</v>
      </c>
      <c r="C3761" t="s">
        <v>24</v>
      </c>
      <c r="D3761" t="s">
        <v>627</v>
      </c>
      <c r="E3761" s="18">
        <v>1588.35</v>
      </c>
      <c r="F3761" s="2">
        <v>0.82</v>
      </c>
      <c r="G3761" s="13">
        <f t="shared" ref="G3761:G3776" si="168">E3761*F3761</f>
        <v>1302.45</v>
      </c>
    </row>
    <row r="3762" spans="1:7">
      <c r="A3762" s="9" t="s">
        <v>4196</v>
      </c>
      <c r="B3762" s="9" t="s">
        <v>3267</v>
      </c>
      <c r="C3762" t="s">
        <v>470</v>
      </c>
      <c r="D3762" t="s">
        <v>645</v>
      </c>
      <c r="E3762" s="18">
        <v>2</v>
      </c>
      <c r="F3762" s="2">
        <v>24.51</v>
      </c>
      <c r="G3762" s="13">
        <f t="shared" si="168"/>
        <v>49.02</v>
      </c>
    </row>
    <row r="3763" spans="1:7">
      <c r="A3763" s="9" t="s">
        <v>4197</v>
      </c>
      <c r="B3763" s="9" t="s">
        <v>502</v>
      </c>
      <c r="C3763" t="s">
        <v>59</v>
      </c>
      <c r="D3763" t="s">
        <v>503</v>
      </c>
      <c r="E3763" s="18">
        <v>340.11</v>
      </c>
      <c r="F3763" s="2">
        <v>3.16</v>
      </c>
      <c r="G3763" s="13">
        <f t="shared" si="168"/>
        <v>1074.75</v>
      </c>
    </row>
    <row r="3764" spans="1:7">
      <c r="A3764" s="9" t="s">
        <v>4198</v>
      </c>
      <c r="B3764" s="9" t="s">
        <v>3270</v>
      </c>
      <c r="C3764" t="s">
        <v>59</v>
      </c>
      <c r="D3764" t="s">
        <v>650</v>
      </c>
      <c r="E3764" s="18">
        <v>352.9</v>
      </c>
      <c r="F3764" s="2">
        <v>3.59</v>
      </c>
      <c r="G3764" s="13">
        <f t="shared" si="168"/>
        <v>1266.9100000000001</v>
      </c>
    </row>
    <row r="3765" spans="1:7">
      <c r="A3765" s="9" t="s">
        <v>4199</v>
      </c>
      <c r="B3765" s="9" t="s">
        <v>511</v>
      </c>
      <c r="C3765" t="s">
        <v>512</v>
      </c>
      <c r="D3765" t="s">
        <v>513</v>
      </c>
      <c r="E3765" s="18">
        <v>8116.7</v>
      </c>
      <c r="F3765" s="2">
        <v>0.11</v>
      </c>
      <c r="G3765" s="13">
        <f t="shared" si="168"/>
        <v>892.84</v>
      </c>
    </row>
    <row r="3766" spans="1:7">
      <c r="A3766" s="9" t="s">
        <v>4200</v>
      </c>
      <c r="B3766" s="9" t="s">
        <v>3273</v>
      </c>
      <c r="C3766" t="s">
        <v>59</v>
      </c>
      <c r="D3766" t="s">
        <v>3274</v>
      </c>
      <c r="E3766" s="18">
        <v>239.01</v>
      </c>
      <c r="F3766" s="2">
        <v>15.36</v>
      </c>
      <c r="G3766" s="13">
        <f t="shared" si="168"/>
        <v>3671.19</v>
      </c>
    </row>
    <row r="3767" spans="1:7">
      <c r="A3767" s="9" t="s">
        <v>4201</v>
      </c>
      <c r="B3767" s="9" t="s">
        <v>674</v>
      </c>
      <c r="C3767" t="s">
        <v>59</v>
      </c>
      <c r="D3767" t="s">
        <v>675</v>
      </c>
      <c r="E3767" s="18">
        <v>26.4</v>
      </c>
      <c r="F3767" s="2">
        <v>125.59</v>
      </c>
      <c r="G3767" s="13">
        <f t="shared" si="168"/>
        <v>3315.58</v>
      </c>
    </row>
    <row r="3768" spans="1:7">
      <c r="A3768" s="9" t="s">
        <v>4202</v>
      </c>
      <c r="B3768" s="9" t="s">
        <v>528</v>
      </c>
      <c r="C3768" t="s">
        <v>20</v>
      </c>
      <c r="D3768" t="s">
        <v>529</v>
      </c>
      <c r="E3768" s="18">
        <v>253</v>
      </c>
      <c r="F3768" s="2">
        <v>22.67</v>
      </c>
      <c r="G3768" s="13">
        <f t="shared" si="168"/>
        <v>5735.51</v>
      </c>
    </row>
    <row r="3769" spans="1:7">
      <c r="A3769" s="9" t="s">
        <v>4203</v>
      </c>
      <c r="B3769" s="9" t="s">
        <v>602</v>
      </c>
      <c r="C3769" t="s">
        <v>20</v>
      </c>
      <c r="D3769" t="s">
        <v>603</v>
      </c>
      <c r="E3769" s="18">
        <v>35.5</v>
      </c>
      <c r="F3769" s="2">
        <v>202.12</v>
      </c>
      <c r="G3769" s="13">
        <f t="shared" si="168"/>
        <v>7175.26</v>
      </c>
    </row>
    <row r="3770" spans="1:7">
      <c r="A3770" s="9" t="s">
        <v>4204</v>
      </c>
      <c r="B3770" s="9" t="s">
        <v>4205</v>
      </c>
      <c r="C3770" t="s">
        <v>59</v>
      </c>
      <c r="D3770" t="s">
        <v>612</v>
      </c>
      <c r="E3770" s="18">
        <v>30.63</v>
      </c>
      <c r="F3770" s="2">
        <v>60.66</v>
      </c>
      <c r="G3770" s="13">
        <f t="shared" si="168"/>
        <v>1858.02</v>
      </c>
    </row>
    <row r="3771" spans="1:7">
      <c r="A3771" s="9" t="s">
        <v>4206</v>
      </c>
      <c r="B3771" s="9" t="s">
        <v>3312</v>
      </c>
      <c r="C3771" t="s">
        <v>20</v>
      </c>
      <c r="D3771" t="s">
        <v>665</v>
      </c>
      <c r="E3771" s="18">
        <v>16.5</v>
      </c>
      <c r="F3771" s="2">
        <v>182.59</v>
      </c>
      <c r="G3771" s="13">
        <f t="shared" si="168"/>
        <v>3012.74</v>
      </c>
    </row>
    <row r="3772" spans="1:7">
      <c r="A3772" s="9" t="s">
        <v>4207</v>
      </c>
      <c r="B3772" s="9" t="s">
        <v>605</v>
      </c>
      <c r="C3772" t="s">
        <v>470</v>
      </c>
      <c r="D3772" t="s">
        <v>606</v>
      </c>
      <c r="E3772" s="18">
        <v>2</v>
      </c>
      <c r="F3772" s="2">
        <v>458.87</v>
      </c>
      <c r="G3772" s="13">
        <f t="shared" si="168"/>
        <v>917.74</v>
      </c>
    </row>
    <row r="3773" spans="1:7">
      <c r="A3773" s="9" t="s">
        <v>4208</v>
      </c>
      <c r="B3773" s="9" t="s">
        <v>3468</v>
      </c>
      <c r="C3773" t="s">
        <v>470</v>
      </c>
      <c r="D3773" t="s">
        <v>668</v>
      </c>
      <c r="E3773" s="18">
        <v>2</v>
      </c>
      <c r="F3773" s="2">
        <v>374.03</v>
      </c>
      <c r="G3773" s="13">
        <f t="shared" si="168"/>
        <v>748.06</v>
      </c>
    </row>
    <row r="3774" spans="1:7">
      <c r="A3774" s="9" t="s">
        <v>4209</v>
      </c>
      <c r="B3774" s="9" t="s">
        <v>48</v>
      </c>
      <c r="C3774" t="s">
        <v>20</v>
      </c>
      <c r="D3774" t="s">
        <v>49</v>
      </c>
      <c r="E3774" s="18">
        <v>7</v>
      </c>
      <c r="F3774" s="2">
        <v>49.4</v>
      </c>
      <c r="G3774" s="13">
        <f t="shared" si="168"/>
        <v>345.8</v>
      </c>
    </row>
    <row r="3775" spans="1:7">
      <c r="A3775" s="9" t="s">
        <v>4210</v>
      </c>
      <c r="B3775" s="9" t="s">
        <v>3264</v>
      </c>
      <c r="C3775" t="s">
        <v>20</v>
      </c>
      <c r="D3775" t="s">
        <v>21</v>
      </c>
      <c r="E3775" s="18">
        <v>10</v>
      </c>
      <c r="F3775" s="2">
        <v>2.63</v>
      </c>
      <c r="G3775" s="13">
        <f t="shared" si="168"/>
        <v>26.3</v>
      </c>
    </row>
    <row r="3776" spans="1:7">
      <c r="A3776" s="9" t="s">
        <v>4211</v>
      </c>
      <c r="B3776" s="9" t="s">
        <v>3378</v>
      </c>
      <c r="C3776" t="s">
        <v>470</v>
      </c>
      <c r="D3776" t="s">
        <v>3379</v>
      </c>
      <c r="E3776" s="18">
        <v>1</v>
      </c>
      <c r="F3776" s="2">
        <v>342.18</v>
      </c>
      <c r="G3776" s="13">
        <f t="shared" si="168"/>
        <v>342.18</v>
      </c>
    </row>
    <row r="3778" spans="1:7" s="7" customFormat="1" ht="13.15">
      <c r="A3778" s="14" t="s">
        <v>4212</v>
      </c>
      <c r="B3778" s="14" t="s">
        <v>4213</v>
      </c>
      <c r="D3778" s="7" t="s">
        <v>4214</v>
      </c>
      <c r="E3778" s="17"/>
      <c r="F3778" s="8"/>
      <c r="G3778" s="12">
        <f>SUM(G3780:G3788)</f>
        <v>9167.39</v>
      </c>
    </row>
    <row r="3780" spans="1:7">
      <c r="A3780" s="9" t="s">
        <v>4215</v>
      </c>
      <c r="B3780" s="9" t="s">
        <v>3216</v>
      </c>
      <c r="C3780" t="s">
        <v>24</v>
      </c>
      <c r="D3780" t="s">
        <v>627</v>
      </c>
      <c r="E3780" s="18">
        <v>410.7</v>
      </c>
      <c r="F3780" s="2">
        <v>0.82</v>
      </c>
      <c r="G3780" s="13">
        <f t="shared" ref="G3780:G3788" si="169">E3780*F3780</f>
        <v>336.77</v>
      </c>
    </row>
    <row r="3781" spans="1:7">
      <c r="A3781" s="9" t="s">
        <v>4216</v>
      </c>
      <c r="B3781" s="9" t="s">
        <v>502</v>
      </c>
      <c r="C3781" t="s">
        <v>59</v>
      </c>
      <c r="D3781" t="s">
        <v>503</v>
      </c>
      <c r="E3781" s="18">
        <v>86.5</v>
      </c>
      <c r="F3781" s="2">
        <v>3.16</v>
      </c>
      <c r="G3781" s="13">
        <f t="shared" si="169"/>
        <v>273.33999999999997</v>
      </c>
    </row>
    <row r="3782" spans="1:7">
      <c r="A3782" s="9" t="s">
        <v>4217</v>
      </c>
      <c r="B3782" s="9" t="s">
        <v>3270</v>
      </c>
      <c r="C3782" t="s">
        <v>59</v>
      </c>
      <c r="D3782" t="s">
        <v>650</v>
      </c>
      <c r="E3782" s="18">
        <v>24.7</v>
      </c>
      <c r="F3782" s="2">
        <v>3.59</v>
      </c>
      <c r="G3782" s="13">
        <f t="shared" si="169"/>
        <v>88.67</v>
      </c>
    </row>
    <row r="3783" spans="1:7">
      <c r="A3783" s="9" t="s">
        <v>4218</v>
      </c>
      <c r="B3783" s="9" t="s">
        <v>511</v>
      </c>
      <c r="C3783" t="s">
        <v>512</v>
      </c>
      <c r="D3783" t="s">
        <v>513</v>
      </c>
      <c r="E3783" s="18">
        <v>543.4</v>
      </c>
      <c r="F3783" s="2">
        <v>0.11</v>
      </c>
      <c r="G3783" s="13">
        <f t="shared" si="169"/>
        <v>59.77</v>
      </c>
    </row>
    <row r="3784" spans="1:7">
      <c r="A3784" s="9" t="s">
        <v>4219</v>
      </c>
      <c r="B3784" s="9" t="s">
        <v>3273</v>
      </c>
      <c r="C3784" t="s">
        <v>59</v>
      </c>
      <c r="D3784" t="s">
        <v>3274</v>
      </c>
      <c r="E3784" s="18">
        <v>177.71</v>
      </c>
      <c r="F3784" s="2">
        <v>15.36</v>
      </c>
      <c r="G3784" s="13">
        <f t="shared" si="169"/>
        <v>2729.63</v>
      </c>
    </row>
    <row r="3785" spans="1:7">
      <c r="A3785" s="9" t="s">
        <v>4220</v>
      </c>
      <c r="B3785" s="9" t="s">
        <v>674</v>
      </c>
      <c r="C3785" t="s">
        <v>59</v>
      </c>
      <c r="D3785" t="s">
        <v>675</v>
      </c>
      <c r="E3785" s="18">
        <v>41.19</v>
      </c>
      <c r="F3785" s="2">
        <v>125.59</v>
      </c>
      <c r="G3785" s="13">
        <f t="shared" si="169"/>
        <v>5173.05</v>
      </c>
    </row>
    <row r="3786" spans="1:7">
      <c r="A3786" s="9" t="s">
        <v>4221</v>
      </c>
      <c r="B3786" s="9" t="s">
        <v>48</v>
      </c>
      <c r="C3786" t="s">
        <v>20</v>
      </c>
      <c r="D3786" t="s">
        <v>49</v>
      </c>
      <c r="E3786" s="18">
        <v>3</v>
      </c>
      <c r="F3786" s="2">
        <v>49.4</v>
      </c>
      <c r="G3786" s="13">
        <f t="shared" si="169"/>
        <v>148.19999999999999</v>
      </c>
    </row>
    <row r="3787" spans="1:7">
      <c r="A3787" s="9" t="s">
        <v>4222</v>
      </c>
      <c r="B3787" s="9" t="s">
        <v>3264</v>
      </c>
      <c r="C3787" t="s">
        <v>20</v>
      </c>
      <c r="D3787" t="s">
        <v>21</v>
      </c>
      <c r="E3787" s="18">
        <v>6</v>
      </c>
      <c r="F3787" s="2">
        <v>2.63</v>
      </c>
      <c r="G3787" s="13">
        <f t="shared" si="169"/>
        <v>15.78</v>
      </c>
    </row>
    <row r="3788" spans="1:7">
      <c r="A3788" s="9" t="s">
        <v>4223</v>
      </c>
      <c r="B3788" s="9" t="s">
        <v>3378</v>
      </c>
      <c r="C3788" t="s">
        <v>470</v>
      </c>
      <c r="D3788" t="s">
        <v>3379</v>
      </c>
      <c r="E3788" s="18">
        <v>1</v>
      </c>
      <c r="F3788" s="2">
        <v>342.18</v>
      </c>
      <c r="G3788" s="13">
        <f t="shared" si="169"/>
        <v>342.18</v>
      </c>
    </row>
    <row r="3790" spans="1:7" s="7" customFormat="1" ht="13.15">
      <c r="A3790" s="14" t="s">
        <v>4224</v>
      </c>
      <c r="B3790" s="14" t="s">
        <v>4225</v>
      </c>
      <c r="D3790" s="7" t="s">
        <v>4226</v>
      </c>
      <c r="E3790" s="17"/>
      <c r="F3790" s="8"/>
      <c r="G3790" s="12">
        <f>SUM(G3792:G3803)</f>
        <v>10538.49</v>
      </c>
    </row>
    <row r="3792" spans="1:7">
      <c r="A3792" s="9" t="s">
        <v>4227</v>
      </c>
      <c r="B3792" s="9" t="s">
        <v>3264</v>
      </c>
      <c r="C3792" t="s">
        <v>20</v>
      </c>
      <c r="D3792" t="s">
        <v>21</v>
      </c>
      <c r="E3792" s="18">
        <v>8</v>
      </c>
      <c r="F3792" s="2">
        <v>2.63</v>
      </c>
      <c r="G3792" s="13">
        <f t="shared" ref="G3792:G3803" si="170">E3792*F3792</f>
        <v>21.04</v>
      </c>
    </row>
    <row r="3793" spans="1:7">
      <c r="A3793" s="9" t="s">
        <v>4228</v>
      </c>
      <c r="B3793" s="9" t="s">
        <v>3216</v>
      </c>
      <c r="C3793" t="s">
        <v>24</v>
      </c>
      <c r="D3793" t="s">
        <v>627</v>
      </c>
      <c r="E3793" s="18">
        <v>445</v>
      </c>
      <c r="F3793" s="2">
        <v>0.82</v>
      </c>
      <c r="G3793" s="13">
        <f t="shared" si="170"/>
        <v>364.9</v>
      </c>
    </row>
    <row r="3794" spans="1:7">
      <c r="A3794" s="9" t="s">
        <v>4229</v>
      </c>
      <c r="B3794" s="9" t="s">
        <v>502</v>
      </c>
      <c r="C3794" t="s">
        <v>59</v>
      </c>
      <c r="D3794" t="s">
        <v>503</v>
      </c>
      <c r="E3794" s="18">
        <v>296.60000000000002</v>
      </c>
      <c r="F3794" s="2">
        <v>3.16</v>
      </c>
      <c r="G3794" s="13">
        <f t="shared" si="170"/>
        <v>937.26</v>
      </c>
    </row>
    <row r="3795" spans="1:7">
      <c r="A3795" s="9" t="s">
        <v>4230</v>
      </c>
      <c r="B3795" s="9" t="s">
        <v>3270</v>
      </c>
      <c r="C3795" t="s">
        <v>59</v>
      </c>
      <c r="D3795" t="s">
        <v>650</v>
      </c>
      <c r="E3795" s="18">
        <v>26.9</v>
      </c>
      <c r="F3795" s="2">
        <v>3.59</v>
      </c>
      <c r="G3795" s="13">
        <f t="shared" si="170"/>
        <v>96.57</v>
      </c>
    </row>
    <row r="3796" spans="1:7">
      <c r="A3796" s="9" t="s">
        <v>4231</v>
      </c>
      <c r="B3796" s="9" t="s">
        <v>511</v>
      </c>
      <c r="C3796" t="s">
        <v>512</v>
      </c>
      <c r="D3796" t="s">
        <v>513</v>
      </c>
      <c r="E3796" s="18">
        <v>591.79999999999995</v>
      </c>
      <c r="F3796" s="2">
        <v>0.11</v>
      </c>
      <c r="G3796" s="13">
        <f t="shared" si="170"/>
        <v>65.099999999999994</v>
      </c>
    </row>
    <row r="3797" spans="1:7">
      <c r="A3797" s="9" t="s">
        <v>4232</v>
      </c>
      <c r="B3797" s="9" t="s">
        <v>3273</v>
      </c>
      <c r="C3797" t="s">
        <v>59</v>
      </c>
      <c r="D3797" t="s">
        <v>3274</v>
      </c>
      <c r="E3797" s="18">
        <v>174.9</v>
      </c>
      <c r="F3797" s="2">
        <v>15.36</v>
      </c>
      <c r="G3797" s="13">
        <f t="shared" si="170"/>
        <v>2686.46</v>
      </c>
    </row>
    <row r="3798" spans="1:7">
      <c r="A3798" s="9" t="s">
        <v>4233</v>
      </c>
      <c r="B3798" s="9" t="s">
        <v>528</v>
      </c>
      <c r="C3798" t="s">
        <v>20</v>
      </c>
      <c r="D3798" t="s">
        <v>529</v>
      </c>
      <c r="E3798" s="18">
        <v>210</v>
      </c>
      <c r="F3798" s="2">
        <v>22.67</v>
      </c>
      <c r="G3798" s="13">
        <f t="shared" si="170"/>
        <v>4760.7</v>
      </c>
    </row>
    <row r="3799" spans="1:7">
      <c r="A3799" s="9" t="s">
        <v>4234</v>
      </c>
      <c r="B3799" s="9" t="s">
        <v>71</v>
      </c>
      <c r="C3799" t="s">
        <v>59</v>
      </c>
      <c r="D3799" t="s">
        <v>72</v>
      </c>
      <c r="E3799" s="18">
        <v>97.05</v>
      </c>
      <c r="F3799" s="2">
        <v>2.7</v>
      </c>
      <c r="G3799" s="13">
        <f t="shared" si="170"/>
        <v>262.04000000000002</v>
      </c>
    </row>
    <row r="3800" spans="1:7">
      <c r="A3800" s="9" t="s">
        <v>4235</v>
      </c>
      <c r="B3800" s="9" t="s">
        <v>4236</v>
      </c>
      <c r="C3800" t="s">
        <v>24</v>
      </c>
      <c r="D3800" t="s">
        <v>4237</v>
      </c>
      <c r="E3800" s="18">
        <v>323.5</v>
      </c>
      <c r="F3800" s="2">
        <v>2.5</v>
      </c>
      <c r="G3800" s="13">
        <f t="shared" si="170"/>
        <v>808.75</v>
      </c>
    </row>
    <row r="3801" spans="1:7">
      <c r="A3801" s="9" t="s">
        <v>4238</v>
      </c>
      <c r="B3801" s="9" t="s">
        <v>77</v>
      </c>
      <c r="C3801" t="s">
        <v>24</v>
      </c>
      <c r="D3801" t="s">
        <v>78</v>
      </c>
      <c r="E3801" s="18">
        <v>323.5</v>
      </c>
      <c r="F3801" s="2">
        <v>0.14000000000000001</v>
      </c>
      <c r="G3801" s="13">
        <f t="shared" si="170"/>
        <v>45.29</v>
      </c>
    </row>
    <row r="3802" spans="1:7">
      <c r="A3802" s="9" t="s">
        <v>4239</v>
      </c>
      <c r="B3802" s="9" t="s">
        <v>48</v>
      </c>
      <c r="C3802" t="s">
        <v>20</v>
      </c>
      <c r="D3802" t="s">
        <v>49</v>
      </c>
      <c r="E3802" s="18">
        <v>3</v>
      </c>
      <c r="F3802" s="2">
        <v>49.4</v>
      </c>
      <c r="G3802" s="13">
        <f t="shared" si="170"/>
        <v>148.19999999999999</v>
      </c>
    </row>
    <row r="3803" spans="1:7">
      <c r="A3803" s="9" t="s">
        <v>4240</v>
      </c>
      <c r="B3803" s="9" t="s">
        <v>3378</v>
      </c>
      <c r="C3803" t="s">
        <v>470</v>
      </c>
      <c r="D3803" t="s">
        <v>3379</v>
      </c>
      <c r="E3803" s="18">
        <v>1</v>
      </c>
      <c r="F3803" s="2">
        <v>342.18</v>
      </c>
      <c r="G3803" s="13">
        <f t="shared" si="170"/>
        <v>342.18</v>
      </c>
    </row>
    <row r="3805" spans="1:7" s="7" customFormat="1" ht="13.15">
      <c r="A3805" s="14" t="s">
        <v>4241</v>
      </c>
      <c r="B3805" s="14" t="s">
        <v>4242</v>
      </c>
      <c r="D3805" s="7" t="s">
        <v>4243</v>
      </c>
      <c r="E3805" s="17"/>
      <c r="F3805" s="8"/>
      <c r="G3805" s="12">
        <f>SUM(G3807:G3824)</f>
        <v>40829.269999999997</v>
      </c>
    </row>
    <row r="3807" spans="1:7">
      <c r="A3807" s="9" t="s">
        <v>4244</v>
      </c>
      <c r="B3807" s="9" t="s">
        <v>3264</v>
      </c>
      <c r="C3807" t="s">
        <v>20</v>
      </c>
      <c r="D3807" t="s">
        <v>21</v>
      </c>
      <c r="E3807" s="18">
        <v>10</v>
      </c>
      <c r="F3807" s="2">
        <v>2.63</v>
      </c>
      <c r="G3807" s="13">
        <f t="shared" ref="G3807:G3824" si="171">E3807*F3807</f>
        <v>26.3</v>
      </c>
    </row>
    <row r="3808" spans="1:7">
      <c r="A3808" s="9" t="s">
        <v>4245</v>
      </c>
      <c r="B3808" s="9" t="s">
        <v>3216</v>
      </c>
      <c r="C3808" t="s">
        <v>24</v>
      </c>
      <c r="D3808" t="s">
        <v>627</v>
      </c>
      <c r="E3808" s="18">
        <v>2924</v>
      </c>
      <c r="F3808" s="2">
        <v>0.82</v>
      </c>
      <c r="G3808" s="13">
        <f t="shared" si="171"/>
        <v>2397.6799999999998</v>
      </c>
    </row>
    <row r="3809" spans="1:7">
      <c r="A3809" s="9" t="s">
        <v>4246</v>
      </c>
      <c r="B3809" s="9" t="s">
        <v>502</v>
      </c>
      <c r="C3809" t="s">
        <v>59</v>
      </c>
      <c r="D3809" t="s">
        <v>503</v>
      </c>
      <c r="E3809" s="18">
        <v>717.24</v>
      </c>
      <c r="F3809" s="2">
        <v>3.16</v>
      </c>
      <c r="G3809" s="13">
        <f t="shared" si="171"/>
        <v>2266.48</v>
      </c>
    </row>
    <row r="3810" spans="1:7">
      <c r="A3810" s="9" t="s">
        <v>4247</v>
      </c>
      <c r="B3810" s="9" t="s">
        <v>3270</v>
      </c>
      <c r="C3810" t="s">
        <v>59</v>
      </c>
      <c r="D3810" t="s">
        <v>650</v>
      </c>
      <c r="E3810" s="18">
        <v>61.3</v>
      </c>
      <c r="F3810" s="2">
        <v>3.59</v>
      </c>
      <c r="G3810" s="13">
        <f t="shared" si="171"/>
        <v>220.07</v>
      </c>
    </row>
    <row r="3811" spans="1:7">
      <c r="A3811" s="9" t="s">
        <v>4248</v>
      </c>
      <c r="B3811" s="9" t="s">
        <v>511</v>
      </c>
      <c r="C3811" t="s">
        <v>512</v>
      </c>
      <c r="D3811" t="s">
        <v>513</v>
      </c>
      <c r="E3811" s="18">
        <v>1226</v>
      </c>
      <c r="F3811" s="2">
        <v>0.11</v>
      </c>
      <c r="G3811" s="13">
        <f t="shared" si="171"/>
        <v>134.86000000000001</v>
      </c>
    </row>
    <row r="3812" spans="1:7">
      <c r="A3812" s="9" t="s">
        <v>4249</v>
      </c>
      <c r="B3812" s="9" t="s">
        <v>3273</v>
      </c>
      <c r="C3812" t="s">
        <v>59</v>
      </c>
      <c r="D3812" t="s">
        <v>3274</v>
      </c>
      <c r="E3812" s="18">
        <v>422.52</v>
      </c>
      <c r="F3812" s="2">
        <v>15.36</v>
      </c>
      <c r="G3812" s="13">
        <f t="shared" si="171"/>
        <v>6489.91</v>
      </c>
    </row>
    <row r="3813" spans="1:7">
      <c r="A3813" s="9" t="s">
        <v>4250</v>
      </c>
      <c r="B3813" s="9" t="s">
        <v>674</v>
      </c>
      <c r="C3813" t="s">
        <v>59</v>
      </c>
      <c r="D3813" t="s">
        <v>675</v>
      </c>
      <c r="E3813" s="18">
        <v>39.6</v>
      </c>
      <c r="F3813" s="2">
        <v>125.59</v>
      </c>
      <c r="G3813" s="13">
        <f t="shared" si="171"/>
        <v>4973.3599999999997</v>
      </c>
    </row>
    <row r="3814" spans="1:7">
      <c r="A3814" s="9" t="s">
        <v>4251</v>
      </c>
      <c r="B3814" s="9" t="s">
        <v>528</v>
      </c>
      <c r="C3814" t="s">
        <v>20</v>
      </c>
      <c r="D3814" t="s">
        <v>529</v>
      </c>
      <c r="E3814" s="18">
        <v>316</v>
      </c>
      <c r="F3814" s="2">
        <v>22.67</v>
      </c>
      <c r="G3814" s="13">
        <f t="shared" si="171"/>
        <v>7163.72</v>
      </c>
    </row>
    <row r="3815" spans="1:7">
      <c r="A3815" s="9" t="s">
        <v>4252</v>
      </c>
      <c r="B3815" s="9" t="s">
        <v>580</v>
      </c>
      <c r="C3815" t="s">
        <v>24</v>
      </c>
      <c r="D3815" t="s">
        <v>523</v>
      </c>
      <c r="E3815" s="18">
        <v>24</v>
      </c>
      <c r="F3815" s="2">
        <v>38.82</v>
      </c>
      <c r="G3815" s="13">
        <f t="shared" si="171"/>
        <v>931.68</v>
      </c>
    </row>
    <row r="3816" spans="1:7">
      <c r="A3816" s="9" t="s">
        <v>4253</v>
      </c>
      <c r="B3816" s="9" t="s">
        <v>3316</v>
      </c>
      <c r="C3816" t="s">
        <v>59</v>
      </c>
      <c r="D3816" t="s">
        <v>3317</v>
      </c>
      <c r="E3816" s="18">
        <v>60</v>
      </c>
      <c r="F3816" s="2">
        <v>1.87</v>
      </c>
      <c r="G3816" s="13">
        <f t="shared" si="171"/>
        <v>112.2</v>
      </c>
    </row>
    <row r="3817" spans="1:7">
      <c r="A3817" s="9" t="s">
        <v>4254</v>
      </c>
      <c r="B3817" s="9" t="s">
        <v>2837</v>
      </c>
      <c r="C3817" t="s">
        <v>24</v>
      </c>
      <c r="D3817" t="s">
        <v>2838</v>
      </c>
      <c r="E3817" s="18">
        <v>200</v>
      </c>
      <c r="F3817" s="2">
        <v>2.0499999999999998</v>
      </c>
      <c r="G3817" s="13">
        <f t="shared" si="171"/>
        <v>410</v>
      </c>
    </row>
    <row r="3818" spans="1:7">
      <c r="A3818" s="9" t="s">
        <v>4255</v>
      </c>
      <c r="B3818" s="9" t="s">
        <v>3320</v>
      </c>
      <c r="C3818" t="s">
        <v>519</v>
      </c>
      <c r="D3818" t="s">
        <v>3321</v>
      </c>
      <c r="E3818" s="18">
        <v>6906</v>
      </c>
      <c r="F3818" s="2">
        <v>0.95</v>
      </c>
      <c r="G3818" s="13">
        <f t="shared" si="171"/>
        <v>6560.7</v>
      </c>
    </row>
    <row r="3819" spans="1:7">
      <c r="A3819" s="9" t="s">
        <v>4256</v>
      </c>
      <c r="B3819" s="9" t="s">
        <v>515</v>
      </c>
      <c r="C3819" t="s">
        <v>59</v>
      </c>
      <c r="D3819" t="s">
        <v>516</v>
      </c>
      <c r="E3819" s="18">
        <v>60</v>
      </c>
      <c r="F3819" s="2">
        <v>90.65</v>
      </c>
      <c r="G3819" s="13">
        <f t="shared" si="171"/>
        <v>5439</v>
      </c>
    </row>
    <row r="3820" spans="1:7">
      <c r="A3820" s="9" t="s">
        <v>4257</v>
      </c>
      <c r="B3820" s="9" t="s">
        <v>3324</v>
      </c>
      <c r="C3820" t="s">
        <v>470</v>
      </c>
      <c r="D3820" t="s">
        <v>3325</v>
      </c>
      <c r="E3820" s="18">
        <v>4</v>
      </c>
      <c r="F3820" s="2">
        <v>146.57</v>
      </c>
      <c r="G3820" s="13">
        <f t="shared" si="171"/>
        <v>586.28</v>
      </c>
    </row>
    <row r="3821" spans="1:7">
      <c r="A3821" s="9" t="s">
        <v>4258</v>
      </c>
      <c r="B3821" s="9" t="s">
        <v>71</v>
      </c>
      <c r="C3821" t="s">
        <v>59</v>
      </c>
      <c r="D3821" t="s">
        <v>72</v>
      </c>
      <c r="E3821" s="18">
        <v>228.09</v>
      </c>
      <c r="F3821" s="2">
        <v>2.7</v>
      </c>
      <c r="G3821" s="13">
        <f t="shared" si="171"/>
        <v>615.84</v>
      </c>
    </row>
    <row r="3822" spans="1:7">
      <c r="A3822" s="9" t="s">
        <v>4259</v>
      </c>
      <c r="B3822" s="9" t="s">
        <v>4260</v>
      </c>
      <c r="C3822" t="s">
        <v>24</v>
      </c>
      <c r="D3822" t="s">
        <v>4261</v>
      </c>
      <c r="E3822" s="18">
        <v>760.3</v>
      </c>
      <c r="F3822" s="2">
        <v>2.5</v>
      </c>
      <c r="G3822" s="13">
        <f t="shared" si="171"/>
        <v>1900.75</v>
      </c>
    </row>
    <row r="3823" spans="1:7">
      <c r="A3823" s="9" t="s">
        <v>4262</v>
      </c>
      <c r="B3823" s="9" t="s">
        <v>77</v>
      </c>
      <c r="C3823" t="s">
        <v>24</v>
      </c>
      <c r="D3823" t="s">
        <v>78</v>
      </c>
      <c r="E3823" s="18">
        <v>760.3</v>
      </c>
      <c r="F3823" s="2">
        <v>0.14000000000000001</v>
      </c>
      <c r="G3823" s="13">
        <f t="shared" si="171"/>
        <v>106.44</v>
      </c>
    </row>
    <row r="3824" spans="1:7">
      <c r="A3824" s="9" t="s">
        <v>4263</v>
      </c>
      <c r="B3824" s="9" t="s">
        <v>48</v>
      </c>
      <c r="C3824" t="s">
        <v>20</v>
      </c>
      <c r="D3824" t="s">
        <v>49</v>
      </c>
      <c r="E3824" s="18">
        <v>10</v>
      </c>
      <c r="F3824" s="2">
        <v>49.4</v>
      </c>
      <c r="G3824" s="13">
        <f t="shared" si="171"/>
        <v>494</v>
      </c>
    </row>
    <row r="3826" spans="1:7" s="7" customFormat="1" ht="13.15">
      <c r="A3826" s="14" t="s">
        <v>4264</v>
      </c>
      <c r="B3826" s="14" t="s">
        <v>4265</v>
      </c>
      <c r="D3826" s="7" t="s">
        <v>4266</v>
      </c>
      <c r="E3826" s="17"/>
      <c r="F3826" s="8"/>
      <c r="G3826" s="12">
        <f>SUM(G3828:G3841)</f>
        <v>5756.67</v>
      </c>
    </row>
    <row r="3828" spans="1:7">
      <c r="A3828" s="9" t="s">
        <v>4267</v>
      </c>
      <c r="B3828" s="9" t="s">
        <v>3264</v>
      </c>
      <c r="C3828" t="s">
        <v>20</v>
      </c>
      <c r="D3828" t="s">
        <v>21</v>
      </c>
      <c r="E3828" s="18">
        <v>8</v>
      </c>
      <c r="F3828" s="2">
        <v>2.63</v>
      </c>
      <c r="G3828" s="13">
        <f t="shared" ref="G3828:G3841" si="172">E3828*F3828</f>
        <v>21.04</v>
      </c>
    </row>
    <row r="3829" spans="1:7">
      <c r="A3829" s="9" t="s">
        <v>4268</v>
      </c>
      <c r="B3829" s="9" t="s">
        <v>3216</v>
      </c>
      <c r="C3829" t="s">
        <v>24</v>
      </c>
      <c r="D3829" t="s">
        <v>627</v>
      </c>
      <c r="E3829" s="18">
        <v>370</v>
      </c>
      <c r="F3829" s="2">
        <v>0.82</v>
      </c>
      <c r="G3829" s="13">
        <f t="shared" si="172"/>
        <v>303.39999999999998</v>
      </c>
    </row>
    <row r="3830" spans="1:7">
      <c r="A3830" s="9" t="s">
        <v>4269</v>
      </c>
      <c r="B3830" s="9" t="s">
        <v>502</v>
      </c>
      <c r="C3830" t="s">
        <v>59</v>
      </c>
      <c r="D3830" t="s">
        <v>503</v>
      </c>
      <c r="E3830" s="18">
        <v>103.1</v>
      </c>
      <c r="F3830" s="2">
        <v>3.16</v>
      </c>
      <c r="G3830" s="13">
        <f t="shared" si="172"/>
        <v>325.8</v>
      </c>
    </row>
    <row r="3831" spans="1:7">
      <c r="A3831" s="9" t="s">
        <v>4270</v>
      </c>
      <c r="B3831" s="9" t="s">
        <v>3270</v>
      </c>
      <c r="C3831" t="s">
        <v>59</v>
      </c>
      <c r="D3831" t="s">
        <v>650</v>
      </c>
      <c r="E3831" s="18">
        <v>0.4</v>
      </c>
      <c r="F3831" s="2">
        <v>3.59</v>
      </c>
      <c r="G3831" s="13">
        <f t="shared" si="172"/>
        <v>1.44</v>
      </c>
    </row>
    <row r="3832" spans="1:7">
      <c r="A3832" s="9" t="s">
        <v>4271</v>
      </c>
      <c r="B3832" s="9" t="s">
        <v>511</v>
      </c>
      <c r="C3832" t="s">
        <v>512</v>
      </c>
      <c r="D3832" t="s">
        <v>513</v>
      </c>
      <c r="E3832" s="18">
        <v>8</v>
      </c>
      <c r="F3832" s="2">
        <v>0.11</v>
      </c>
      <c r="G3832" s="13">
        <f t="shared" si="172"/>
        <v>0.88</v>
      </c>
    </row>
    <row r="3833" spans="1:7">
      <c r="A3833" s="9" t="s">
        <v>4272</v>
      </c>
      <c r="B3833" s="9" t="s">
        <v>3273</v>
      </c>
      <c r="C3833" t="s">
        <v>59</v>
      </c>
      <c r="D3833" t="s">
        <v>3274</v>
      </c>
      <c r="E3833" s="18">
        <v>61.5</v>
      </c>
      <c r="F3833" s="2">
        <v>15.36</v>
      </c>
      <c r="G3833" s="13">
        <f t="shared" si="172"/>
        <v>944.64</v>
      </c>
    </row>
    <row r="3834" spans="1:7">
      <c r="A3834" s="9" t="s">
        <v>4273</v>
      </c>
      <c r="B3834" s="9" t="s">
        <v>3312</v>
      </c>
      <c r="C3834" t="s">
        <v>20</v>
      </c>
      <c r="D3834" t="s">
        <v>665</v>
      </c>
      <c r="E3834" s="18">
        <v>14</v>
      </c>
      <c r="F3834" s="2">
        <v>182.59</v>
      </c>
      <c r="G3834" s="13">
        <f t="shared" si="172"/>
        <v>2556.2600000000002</v>
      </c>
    </row>
    <row r="3835" spans="1:7">
      <c r="A3835" s="9" t="s">
        <v>4274</v>
      </c>
      <c r="B3835" s="9" t="s">
        <v>605</v>
      </c>
      <c r="C3835" t="s">
        <v>470</v>
      </c>
      <c r="D3835" t="s">
        <v>606</v>
      </c>
      <c r="E3835" s="18">
        <v>1</v>
      </c>
      <c r="F3835" s="2">
        <v>458.87</v>
      </c>
      <c r="G3835" s="13">
        <f t="shared" si="172"/>
        <v>458.87</v>
      </c>
    </row>
    <row r="3836" spans="1:7">
      <c r="A3836" s="9" t="s">
        <v>4275</v>
      </c>
      <c r="B3836" s="9" t="s">
        <v>3468</v>
      </c>
      <c r="C3836" t="s">
        <v>470</v>
      </c>
      <c r="D3836" t="s">
        <v>668</v>
      </c>
      <c r="E3836" s="18">
        <v>1</v>
      </c>
      <c r="F3836" s="2">
        <v>374.03</v>
      </c>
      <c r="G3836" s="13">
        <f t="shared" si="172"/>
        <v>374.03</v>
      </c>
    </row>
    <row r="3837" spans="1:7">
      <c r="A3837" s="9" t="s">
        <v>4276</v>
      </c>
      <c r="B3837" s="9" t="s">
        <v>71</v>
      </c>
      <c r="C3837" t="s">
        <v>59</v>
      </c>
      <c r="D3837" t="s">
        <v>72</v>
      </c>
      <c r="E3837" s="18">
        <v>31.05</v>
      </c>
      <c r="F3837" s="2">
        <v>2.7</v>
      </c>
      <c r="G3837" s="13">
        <f t="shared" si="172"/>
        <v>83.84</v>
      </c>
    </row>
    <row r="3838" spans="1:7">
      <c r="A3838" s="9" t="s">
        <v>4277</v>
      </c>
      <c r="B3838" s="9" t="s">
        <v>3278</v>
      </c>
      <c r="C3838" t="s">
        <v>24</v>
      </c>
      <c r="D3838" t="s">
        <v>3279</v>
      </c>
      <c r="E3838" s="18">
        <v>103.5</v>
      </c>
      <c r="F3838" s="2">
        <v>0.8</v>
      </c>
      <c r="G3838" s="13">
        <f t="shared" si="172"/>
        <v>82.8</v>
      </c>
    </row>
    <row r="3839" spans="1:7">
      <c r="A3839" s="9" t="s">
        <v>4278</v>
      </c>
      <c r="B3839" s="9" t="s">
        <v>77</v>
      </c>
      <c r="C3839" t="s">
        <v>24</v>
      </c>
      <c r="D3839" t="s">
        <v>78</v>
      </c>
      <c r="E3839" s="18">
        <v>103.5</v>
      </c>
      <c r="F3839" s="2">
        <v>0.14000000000000001</v>
      </c>
      <c r="G3839" s="13">
        <f t="shared" si="172"/>
        <v>14.49</v>
      </c>
    </row>
    <row r="3840" spans="1:7">
      <c r="A3840" s="9" t="s">
        <v>4279</v>
      </c>
      <c r="B3840" s="9" t="s">
        <v>48</v>
      </c>
      <c r="C3840" t="s">
        <v>20</v>
      </c>
      <c r="D3840" t="s">
        <v>49</v>
      </c>
      <c r="E3840" s="18">
        <v>5</v>
      </c>
      <c r="F3840" s="2">
        <v>49.4</v>
      </c>
      <c r="G3840" s="13">
        <f t="shared" si="172"/>
        <v>247</v>
      </c>
    </row>
    <row r="3841" spans="1:7">
      <c r="A3841" s="9" t="s">
        <v>4280</v>
      </c>
      <c r="B3841" s="9" t="s">
        <v>3378</v>
      </c>
      <c r="C3841" t="s">
        <v>470</v>
      </c>
      <c r="D3841" t="s">
        <v>3379</v>
      </c>
      <c r="E3841" s="18">
        <v>1</v>
      </c>
      <c r="F3841" s="2">
        <v>342.18</v>
      </c>
      <c r="G3841" s="13">
        <f t="shared" si="172"/>
        <v>342.18</v>
      </c>
    </row>
    <row r="3843" spans="1:7" s="7" customFormat="1" ht="13.15">
      <c r="A3843" s="14" t="s">
        <v>4281</v>
      </c>
      <c r="B3843" s="14" t="s">
        <v>4282</v>
      </c>
      <c r="D3843" s="7" t="s">
        <v>4283</v>
      </c>
      <c r="E3843" s="17"/>
      <c r="F3843" s="8"/>
      <c r="G3843" s="12">
        <f>SUM(G3845:G3853)</f>
        <v>1097.6199999999999</v>
      </c>
    </row>
    <row r="3845" spans="1:7">
      <c r="A3845" s="9" t="s">
        <v>4284</v>
      </c>
      <c r="B3845" s="9" t="s">
        <v>3264</v>
      </c>
      <c r="C3845" t="s">
        <v>20</v>
      </c>
      <c r="D3845" t="s">
        <v>21</v>
      </c>
      <c r="E3845" s="18">
        <v>8</v>
      </c>
      <c r="F3845" s="2">
        <v>2.63</v>
      </c>
      <c r="G3845" s="13">
        <f t="shared" ref="G3845:G3853" si="173">E3845*F3845</f>
        <v>21.04</v>
      </c>
    </row>
    <row r="3846" spans="1:7">
      <c r="A3846" s="9" t="s">
        <v>4285</v>
      </c>
      <c r="B3846" s="9" t="s">
        <v>3216</v>
      </c>
      <c r="C3846" t="s">
        <v>24</v>
      </c>
      <c r="D3846" t="s">
        <v>627</v>
      </c>
      <c r="E3846" s="18">
        <v>110</v>
      </c>
      <c r="F3846" s="2">
        <v>0.82</v>
      </c>
      <c r="G3846" s="13">
        <f t="shared" si="173"/>
        <v>90.2</v>
      </c>
    </row>
    <row r="3847" spans="1:7">
      <c r="A3847" s="9" t="s">
        <v>4286</v>
      </c>
      <c r="B3847" s="9" t="s">
        <v>502</v>
      </c>
      <c r="C3847" t="s">
        <v>59</v>
      </c>
      <c r="D3847" t="s">
        <v>503</v>
      </c>
      <c r="E3847" s="18">
        <v>24.9</v>
      </c>
      <c r="F3847" s="2">
        <v>3.16</v>
      </c>
      <c r="G3847" s="13">
        <f t="shared" si="173"/>
        <v>78.680000000000007</v>
      </c>
    </row>
    <row r="3848" spans="1:7">
      <c r="A3848" s="9" t="s">
        <v>4287</v>
      </c>
      <c r="B3848" s="9" t="s">
        <v>3273</v>
      </c>
      <c r="C3848" t="s">
        <v>59</v>
      </c>
      <c r="D3848" t="s">
        <v>3274</v>
      </c>
      <c r="E3848" s="18">
        <v>17.899999999999999</v>
      </c>
      <c r="F3848" s="2">
        <v>15.36</v>
      </c>
      <c r="G3848" s="13">
        <f t="shared" si="173"/>
        <v>274.94</v>
      </c>
    </row>
    <row r="3849" spans="1:7">
      <c r="A3849" s="9" t="s">
        <v>4288</v>
      </c>
      <c r="B3849" s="9" t="s">
        <v>71</v>
      </c>
      <c r="C3849" t="s">
        <v>59</v>
      </c>
      <c r="D3849" t="s">
        <v>72</v>
      </c>
      <c r="E3849" s="18">
        <v>7.47</v>
      </c>
      <c r="F3849" s="2">
        <v>2.7</v>
      </c>
      <c r="G3849" s="13">
        <f t="shared" si="173"/>
        <v>20.170000000000002</v>
      </c>
    </row>
    <row r="3850" spans="1:7">
      <c r="A3850" s="9" t="s">
        <v>4289</v>
      </c>
      <c r="B3850" s="9" t="s">
        <v>3278</v>
      </c>
      <c r="C3850" t="s">
        <v>24</v>
      </c>
      <c r="D3850" t="s">
        <v>3279</v>
      </c>
      <c r="E3850" s="18">
        <v>24.9</v>
      </c>
      <c r="F3850" s="2">
        <v>0.8</v>
      </c>
      <c r="G3850" s="13">
        <f t="shared" si="173"/>
        <v>19.920000000000002</v>
      </c>
    </row>
    <row r="3851" spans="1:7">
      <c r="A3851" s="9" t="s">
        <v>4290</v>
      </c>
      <c r="B3851" s="9" t="s">
        <v>77</v>
      </c>
      <c r="C3851" t="s">
        <v>24</v>
      </c>
      <c r="D3851" t="s">
        <v>78</v>
      </c>
      <c r="E3851" s="18">
        <v>24.9</v>
      </c>
      <c r="F3851" s="2">
        <v>0.14000000000000001</v>
      </c>
      <c r="G3851" s="13">
        <f t="shared" si="173"/>
        <v>3.49</v>
      </c>
    </row>
    <row r="3852" spans="1:7">
      <c r="A3852" s="9" t="s">
        <v>4291</v>
      </c>
      <c r="B3852" s="9" t="s">
        <v>48</v>
      </c>
      <c r="C3852" t="s">
        <v>20</v>
      </c>
      <c r="D3852" t="s">
        <v>49</v>
      </c>
      <c r="E3852" s="18">
        <v>5</v>
      </c>
      <c r="F3852" s="2">
        <v>49.4</v>
      </c>
      <c r="G3852" s="13">
        <f t="shared" si="173"/>
        <v>247</v>
      </c>
    </row>
    <row r="3853" spans="1:7">
      <c r="A3853" s="9" t="s">
        <v>4292</v>
      </c>
      <c r="B3853" s="9" t="s">
        <v>3378</v>
      </c>
      <c r="C3853" t="s">
        <v>470</v>
      </c>
      <c r="D3853" t="s">
        <v>3379</v>
      </c>
      <c r="E3853" s="18">
        <v>1</v>
      </c>
      <c r="F3853" s="2">
        <v>342.18</v>
      </c>
      <c r="G3853" s="13">
        <f t="shared" si="173"/>
        <v>342.18</v>
      </c>
    </row>
    <row r="3855" spans="1:7" s="7" customFormat="1" ht="13.15">
      <c r="A3855" s="14" t="s">
        <v>4293</v>
      </c>
      <c r="B3855" s="14" t="s">
        <v>4294</v>
      </c>
      <c r="D3855" s="7" t="s">
        <v>4295</v>
      </c>
      <c r="E3855" s="17"/>
      <c r="F3855" s="8"/>
      <c r="G3855" s="12">
        <f>SUM(G3857:G3863)</f>
        <v>1138.74</v>
      </c>
    </row>
    <row r="3857" spans="1:7">
      <c r="A3857" s="9" t="s">
        <v>4296</v>
      </c>
      <c r="B3857" s="9" t="s">
        <v>3216</v>
      </c>
      <c r="C3857" t="s">
        <v>24</v>
      </c>
      <c r="D3857" t="s">
        <v>627</v>
      </c>
      <c r="E3857" s="18">
        <v>110</v>
      </c>
      <c r="F3857" s="2">
        <v>0.82</v>
      </c>
      <c r="G3857" s="13">
        <f t="shared" ref="G3857:G3863" si="174">E3857*F3857</f>
        <v>90.2</v>
      </c>
    </row>
    <row r="3858" spans="1:7">
      <c r="A3858" s="9" t="s">
        <v>4297</v>
      </c>
      <c r="B3858" s="9" t="s">
        <v>3267</v>
      </c>
      <c r="C3858" t="s">
        <v>470</v>
      </c>
      <c r="D3858" t="s">
        <v>645</v>
      </c>
      <c r="E3858" s="18">
        <v>1</v>
      </c>
      <c r="F3858" s="2">
        <v>24.51</v>
      </c>
      <c r="G3858" s="13">
        <f t="shared" si="174"/>
        <v>24.51</v>
      </c>
    </row>
    <row r="3859" spans="1:7">
      <c r="A3859" s="9" t="s">
        <v>4298</v>
      </c>
      <c r="B3859" s="9" t="s">
        <v>502</v>
      </c>
      <c r="C3859" t="s">
        <v>59</v>
      </c>
      <c r="D3859" t="s">
        <v>503</v>
      </c>
      <c r="E3859" s="18">
        <v>42</v>
      </c>
      <c r="F3859" s="2">
        <v>3.16</v>
      </c>
      <c r="G3859" s="13">
        <f t="shared" si="174"/>
        <v>132.72</v>
      </c>
    </row>
    <row r="3860" spans="1:7">
      <c r="A3860" s="9" t="s">
        <v>4299</v>
      </c>
      <c r="B3860" s="9" t="s">
        <v>3273</v>
      </c>
      <c r="C3860" t="s">
        <v>59</v>
      </c>
      <c r="D3860" t="s">
        <v>3274</v>
      </c>
      <c r="E3860" s="18">
        <v>18.3</v>
      </c>
      <c r="F3860" s="2">
        <v>15.36</v>
      </c>
      <c r="G3860" s="13">
        <f t="shared" si="174"/>
        <v>281.08999999999997</v>
      </c>
    </row>
    <row r="3861" spans="1:7">
      <c r="A3861" s="9" t="s">
        <v>4300</v>
      </c>
      <c r="B3861" s="9" t="s">
        <v>48</v>
      </c>
      <c r="C3861" t="s">
        <v>20</v>
      </c>
      <c r="D3861" t="s">
        <v>49</v>
      </c>
      <c r="E3861" s="18">
        <v>5</v>
      </c>
      <c r="F3861" s="2">
        <v>49.4</v>
      </c>
      <c r="G3861" s="13">
        <f t="shared" si="174"/>
        <v>247</v>
      </c>
    </row>
    <row r="3862" spans="1:7">
      <c r="A3862" s="9" t="s">
        <v>4301</v>
      </c>
      <c r="B3862" s="9" t="s">
        <v>3264</v>
      </c>
      <c r="C3862" t="s">
        <v>20</v>
      </c>
      <c r="D3862" t="s">
        <v>21</v>
      </c>
      <c r="E3862" s="18">
        <v>8</v>
      </c>
      <c r="F3862" s="2">
        <v>2.63</v>
      </c>
      <c r="G3862" s="13">
        <f t="shared" si="174"/>
        <v>21.04</v>
      </c>
    </row>
    <row r="3863" spans="1:7">
      <c r="A3863" s="9" t="s">
        <v>4302</v>
      </c>
      <c r="B3863" s="9" t="s">
        <v>3378</v>
      </c>
      <c r="C3863" t="s">
        <v>470</v>
      </c>
      <c r="D3863" t="s">
        <v>3379</v>
      </c>
      <c r="E3863" s="18">
        <v>1</v>
      </c>
      <c r="F3863" s="2">
        <v>342.18</v>
      </c>
      <c r="G3863" s="13">
        <f t="shared" si="174"/>
        <v>342.18</v>
      </c>
    </row>
    <row r="3865" spans="1:7" s="7" customFormat="1" ht="13.15">
      <c r="A3865" s="14" t="s">
        <v>4303</v>
      </c>
      <c r="B3865" s="14" t="s">
        <v>4304</v>
      </c>
      <c r="D3865" s="7" t="s">
        <v>4305</v>
      </c>
      <c r="E3865" s="17"/>
      <c r="F3865" s="8"/>
      <c r="G3865" s="12">
        <f>SUM(G3867:G3882)</f>
        <v>29546.74</v>
      </c>
    </row>
    <row r="3867" spans="1:7">
      <c r="A3867" s="9" t="s">
        <v>4306</v>
      </c>
      <c r="B3867" s="9" t="s">
        <v>3264</v>
      </c>
      <c r="C3867" t="s">
        <v>20</v>
      </c>
      <c r="D3867" t="s">
        <v>21</v>
      </c>
      <c r="E3867" s="18">
        <v>48</v>
      </c>
      <c r="F3867" s="2">
        <v>2.63</v>
      </c>
      <c r="G3867" s="13">
        <f t="shared" ref="G3867:G3882" si="175">E3867*F3867</f>
        <v>126.24</v>
      </c>
    </row>
    <row r="3868" spans="1:7">
      <c r="A3868" s="9" t="s">
        <v>4307</v>
      </c>
      <c r="B3868" s="9" t="s">
        <v>3216</v>
      </c>
      <c r="C3868" t="s">
        <v>24</v>
      </c>
      <c r="D3868" t="s">
        <v>627</v>
      </c>
      <c r="E3868" s="18">
        <v>2510.1999999999998</v>
      </c>
      <c r="F3868" s="2">
        <v>0.82</v>
      </c>
      <c r="G3868" s="13">
        <f t="shared" si="175"/>
        <v>2058.36</v>
      </c>
    </row>
    <row r="3869" spans="1:7">
      <c r="A3869" s="9" t="s">
        <v>4308</v>
      </c>
      <c r="B3869" s="9" t="s">
        <v>3267</v>
      </c>
      <c r="C3869" t="s">
        <v>470</v>
      </c>
      <c r="D3869" t="s">
        <v>645</v>
      </c>
      <c r="E3869" s="18">
        <v>1</v>
      </c>
      <c r="F3869" s="2">
        <v>24.51</v>
      </c>
      <c r="G3869" s="13">
        <f t="shared" si="175"/>
        <v>24.51</v>
      </c>
    </row>
    <row r="3870" spans="1:7">
      <c r="A3870" s="9" t="s">
        <v>4309</v>
      </c>
      <c r="B3870" s="9" t="s">
        <v>502</v>
      </c>
      <c r="C3870" t="s">
        <v>59</v>
      </c>
      <c r="D3870" t="s">
        <v>503</v>
      </c>
      <c r="E3870" s="18">
        <v>124.4</v>
      </c>
      <c r="F3870" s="2">
        <v>3.16</v>
      </c>
      <c r="G3870" s="13">
        <f t="shared" si="175"/>
        <v>393.1</v>
      </c>
    </row>
    <row r="3871" spans="1:7">
      <c r="A3871" s="9" t="s">
        <v>4310</v>
      </c>
      <c r="B3871" s="9" t="s">
        <v>3270</v>
      </c>
      <c r="C3871" t="s">
        <v>59</v>
      </c>
      <c r="D3871" t="s">
        <v>650</v>
      </c>
      <c r="E3871" s="18">
        <v>73.2</v>
      </c>
      <c r="F3871" s="2">
        <v>3.59</v>
      </c>
      <c r="G3871" s="13">
        <f t="shared" si="175"/>
        <v>262.79000000000002</v>
      </c>
    </row>
    <row r="3872" spans="1:7">
      <c r="A3872" s="9" t="s">
        <v>4311</v>
      </c>
      <c r="B3872" s="9" t="s">
        <v>511</v>
      </c>
      <c r="C3872" t="s">
        <v>512</v>
      </c>
      <c r="D3872" t="s">
        <v>513</v>
      </c>
      <c r="E3872" s="18">
        <v>1390.8</v>
      </c>
      <c r="F3872" s="2">
        <v>0.11</v>
      </c>
      <c r="G3872" s="13">
        <f t="shared" si="175"/>
        <v>152.99</v>
      </c>
    </row>
    <row r="3873" spans="1:7">
      <c r="A3873" s="9" t="s">
        <v>4312</v>
      </c>
      <c r="B3873" s="9" t="s">
        <v>3273</v>
      </c>
      <c r="C3873" t="s">
        <v>59</v>
      </c>
      <c r="D3873" t="s">
        <v>3274</v>
      </c>
      <c r="E3873" s="18">
        <v>420</v>
      </c>
      <c r="F3873" s="2">
        <v>15.36</v>
      </c>
      <c r="G3873" s="13">
        <f t="shared" si="175"/>
        <v>6451.2</v>
      </c>
    </row>
    <row r="3874" spans="1:7">
      <c r="A3874" s="9" t="s">
        <v>4313</v>
      </c>
      <c r="B3874" s="9" t="s">
        <v>528</v>
      </c>
      <c r="C3874" t="s">
        <v>20</v>
      </c>
      <c r="D3874" t="s">
        <v>529</v>
      </c>
      <c r="E3874" s="18">
        <v>502.04</v>
      </c>
      <c r="F3874" s="2">
        <v>22.67</v>
      </c>
      <c r="G3874" s="13">
        <f t="shared" si="175"/>
        <v>11381.25</v>
      </c>
    </row>
    <row r="3875" spans="1:7">
      <c r="A3875" s="9" t="s">
        <v>4314</v>
      </c>
      <c r="B3875" s="9" t="s">
        <v>3312</v>
      </c>
      <c r="C3875" t="s">
        <v>20</v>
      </c>
      <c r="D3875" t="s">
        <v>665</v>
      </c>
      <c r="E3875" s="18">
        <v>18</v>
      </c>
      <c r="F3875" s="2">
        <v>182.59</v>
      </c>
      <c r="G3875" s="13">
        <f t="shared" si="175"/>
        <v>3286.62</v>
      </c>
    </row>
    <row r="3876" spans="1:7">
      <c r="A3876" s="9" t="s">
        <v>4315</v>
      </c>
      <c r="B3876" s="9" t="s">
        <v>605</v>
      </c>
      <c r="C3876" t="s">
        <v>470</v>
      </c>
      <c r="D3876" t="s">
        <v>606</v>
      </c>
      <c r="E3876" s="18">
        <v>3</v>
      </c>
      <c r="F3876" s="2">
        <v>458.87</v>
      </c>
      <c r="G3876" s="13">
        <f t="shared" si="175"/>
        <v>1376.61</v>
      </c>
    </row>
    <row r="3877" spans="1:7">
      <c r="A3877" s="9" t="s">
        <v>4316</v>
      </c>
      <c r="B3877" s="9" t="s">
        <v>3468</v>
      </c>
      <c r="C3877" t="s">
        <v>470</v>
      </c>
      <c r="D3877" t="s">
        <v>668</v>
      </c>
      <c r="E3877" s="18">
        <v>3</v>
      </c>
      <c r="F3877" s="2">
        <v>374.03</v>
      </c>
      <c r="G3877" s="13">
        <f t="shared" si="175"/>
        <v>1122.0899999999999</v>
      </c>
    </row>
    <row r="3878" spans="1:7">
      <c r="A3878" s="9" t="s">
        <v>4317</v>
      </c>
      <c r="B3878" s="9" t="s">
        <v>71</v>
      </c>
      <c r="C3878" t="s">
        <v>59</v>
      </c>
      <c r="D3878" t="s">
        <v>72</v>
      </c>
      <c r="E3878" s="18">
        <v>59.28</v>
      </c>
      <c r="F3878" s="2">
        <v>2.7</v>
      </c>
      <c r="G3878" s="13">
        <f t="shared" si="175"/>
        <v>160.06</v>
      </c>
    </row>
    <row r="3879" spans="1:7">
      <c r="A3879" s="9" t="s">
        <v>4318</v>
      </c>
      <c r="B3879" s="9" t="s">
        <v>3278</v>
      </c>
      <c r="C3879" t="s">
        <v>24</v>
      </c>
      <c r="D3879" t="s">
        <v>3279</v>
      </c>
      <c r="E3879" s="18">
        <v>197.6</v>
      </c>
      <c r="F3879" s="2">
        <v>0.8</v>
      </c>
      <c r="G3879" s="13">
        <f t="shared" si="175"/>
        <v>158.08000000000001</v>
      </c>
    </row>
    <row r="3880" spans="1:7">
      <c r="A3880" s="9" t="s">
        <v>4319</v>
      </c>
      <c r="B3880" s="9" t="s">
        <v>77</v>
      </c>
      <c r="C3880" t="s">
        <v>24</v>
      </c>
      <c r="D3880" t="s">
        <v>78</v>
      </c>
      <c r="E3880" s="18">
        <v>197.6</v>
      </c>
      <c r="F3880" s="2">
        <v>0.14000000000000001</v>
      </c>
      <c r="G3880" s="13">
        <f t="shared" si="175"/>
        <v>27.66</v>
      </c>
    </row>
    <row r="3881" spans="1:7">
      <c r="A3881" s="9" t="s">
        <v>4320</v>
      </c>
      <c r="B3881" s="9" t="s">
        <v>48</v>
      </c>
      <c r="C3881" t="s">
        <v>20</v>
      </c>
      <c r="D3881" t="s">
        <v>49</v>
      </c>
      <c r="E3881" s="18">
        <v>45</v>
      </c>
      <c r="F3881" s="2">
        <v>49.4</v>
      </c>
      <c r="G3881" s="13">
        <f t="shared" si="175"/>
        <v>2223</v>
      </c>
    </row>
    <row r="3882" spans="1:7">
      <c r="A3882" s="9" t="s">
        <v>4321</v>
      </c>
      <c r="B3882" s="9" t="s">
        <v>3378</v>
      </c>
      <c r="C3882" t="s">
        <v>470</v>
      </c>
      <c r="D3882" t="s">
        <v>3379</v>
      </c>
      <c r="E3882" s="18">
        <v>1</v>
      </c>
      <c r="F3882" s="2">
        <v>342.18</v>
      </c>
      <c r="G3882" s="13">
        <f t="shared" si="175"/>
        <v>342.18</v>
      </c>
    </row>
    <row r="3884" spans="1:7" s="7" customFormat="1" ht="13.15">
      <c r="A3884" s="14" t="s">
        <v>4322</v>
      </c>
      <c r="B3884" s="14" t="s">
        <v>4323</v>
      </c>
      <c r="D3884" s="7" t="s">
        <v>4324</v>
      </c>
      <c r="E3884" s="17"/>
      <c r="F3884" s="8"/>
      <c r="G3884" s="12">
        <f>SUM(G3886:G3891)</f>
        <v>41043.4</v>
      </c>
    </row>
    <row r="3886" spans="1:7">
      <c r="A3886" s="9" t="s">
        <v>4325</v>
      </c>
      <c r="B3886" s="9" t="s">
        <v>3559</v>
      </c>
      <c r="C3886" t="s">
        <v>470</v>
      </c>
      <c r="D3886" t="s">
        <v>645</v>
      </c>
      <c r="E3886" s="18">
        <v>1</v>
      </c>
      <c r="F3886" s="2">
        <v>39.200000000000003</v>
      </c>
      <c r="G3886" s="13">
        <f t="shared" ref="G3886:G3891" si="176">E3886*F3886</f>
        <v>39.200000000000003</v>
      </c>
    </row>
    <row r="3887" spans="1:7">
      <c r="A3887" s="9" t="s">
        <v>4326</v>
      </c>
      <c r="B3887" s="9" t="s">
        <v>3479</v>
      </c>
      <c r="C3887" t="s">
        <v>59</v>
      </c>
      <c r="D3887" t="s">
        <v>503</v>
      </c>
      <c r="E3887" s="18">
        <v>119.8</v>
      </c>
      <c r="F3887" s="2">
        <v>5.0599999999999996</v>
      </c>
      <c r="G3887" s="13">
        <f t="shared" si="176"/>
        <v>606.19000000000005</v>
      </c>
    </row>
    <row r="3888" spans="1:7">
      <c r="A3888" s="9" t="s">
        <v>4327</v>
      </c>
      <c r="B3888" s="9" t="s">
        <v>3516</v>
      </c>
      <c r="C3888" t="s">
        <v>59</v>
      </c>
      <c r="D3888" t="s">
        <v>650</v>
      </c>
      <c r="E3888" s="18">
        <v>155.80000000000001</v>
      </c>
      <c r="F3888" s="2">
        <v>4.21</v>
      </c>
      <c r="G3888" s="13">
        <f t="shared" si="176"/>
        <v>655.92</v>
      </c>
    </row>
    <row r="3889" spans="1:7">
      <c r="A3889" s="9" t="s">
        <v>4328</v>
      </c>
      <c r="B3889" s="9" t="s">
        <v>511</v>
      </c>
      <c r="C3889" t="s">
        <v>512</v>
      </c>
      <c r="D3889" t="s">
        <v>513</v>
      </c>
      <c r="E3889" s="18">
        <v>2804.4</v>
      </c>
      <c r="F3889" s="2">
        <v>0.11</v>
      </c>
      <c r="G3889" s="13">
        <f t="shared" si="176"/>
        <v>308.48</v>
      </c>
    </row>
    <row r="3890" spans="1:7">
      <c r="A3890" s="9" t="s">
        <v>4329</v>
      </c>
      <c r="B3890" s="9" t="s">
        <v>3520</v>
      </c>
      <c r="C3890" t="s">
        <v>59</v>
      </c>
      <c r="D3890" t="s">
        <v>675</v>
      </c>
      <c r="E3890" s="18">
        <v>148.69999999999999</v>
      </c>
      <c r="F3890" s="2">
        <v>151.38</v>
      </c>
      <c r="G3890" s="13">
        <f t="shared" si="176"/>
        <v>22510.21</v>
      </c>
    </row>
    <row r="3891" spans="1:7">
      <c r="A3891" s="9" t="s">
        <v>4330</v>
      </c>
      <c r="B3891" s="9" t="s">
        <v>3523</v>
      </c>
      <c r="C3891" t="s">
        <v>20</v>
      </c>
      <c r="D3891" t="s">
        <v>529</v>
      </c>
      <c r="E3891" s="18">
        <v>460</v>
      </c>
      <c r="F3891" s="2">
        <v>36.79</v>
      </c>
      <c r="G3891" s="13">
        <f t="shared" si="176"/>
        <v>16923.400000000001</v>
      </c>
    </row>
    <row r="3893" spans="1:7" s="7" customFormat="1" ht="13.15">
      <c r="A3893" s="14" t="s">
        <v>4331</v>
      </c>
      <c r="B3893" s="14" t="s">
        <v>4332</v>
      </c>
      <c r="D3893" s="7" t="s">
        <v>4333</v>
      </c>
      <c r="E3893" s="17"/>
      <c r="F3893" s="8"/>
      <c r="G3893" s="12">
        <f>SUM(G3895:G3905)</f>
        <v>14980.03</v>
      </c>
    </row>
    <row r="3895" spans="1:7">
      <c r="A3895" s="9" t="s">
        <v>4334</v>
      </c>
      <c r="B3895" s="9" t="s">
        <v>3511</v>
      </c>
      <c r="C3895" t="s">
        <v>24</v>
      </c>
      <c r="D3895" t="s">
        <v>627</v>
      </c>
      <c r="E3895" s="18">
        <v>372.3</v>
      </c>
      <c r="F3895" s="2">
        <v>0.82</v>
      </c>
      <c r="G3895" s="13">
        <f t="shared" ref="G3895:G3905" si="177">E3895*F3895</f>
        <v>305.29000000000002</v>
      </c>
    </row>
    <row r="3896" spans="1:7">
      <c r="A3896" s="9" t="s">
        <v>4335</v>
      </c>
      <c r="B3896" s="9" t="s">
        <v>3479</v>
      </c>
      <c r="C3896" t="s">
        <v>59</v>
      </c>
      <c r="D3896" t="s">
        <v>503</v>
      </c>
      <c r="E3896" s="18">
        <v>417.6</v>
      </c>
      <c r="F3896" s="2">
        <v>5.0599999999999996</v>
      </c>
      <c r="G3896" s="13">
        <f t="shared" si="177"/>
        <v>2113.06</v>
      </c>
    </row>
    <row r="3897" spans="1:7">
      <c r="A3897" s="9" t="s">
        <v>4336</v>
      </c>
      <c r="B3897" s="9" t="s">
        <v>3516</v>
      </c>
      <c r="C3897" t="s">
        <v>59</v>
      </c>
      <c r="D3897" t="s">
        <v>650</v>
      </c>
      <c r="E3897" s="18">
        <v>7.2</v>
      </c>
      <c r="F3897" s="2">
        <v>4.21</v>
      </c>
      <c r="G3897" s="13">
        <f t="shared" si="177"/>
        <v>30.31</v>
      </c>
    </row>
    <row r="3898" spans="1:7">
      <c r="A3898" s="9" t="s">
        <v>4337</v>
      </c>
      <c r="B3898" s="9" t="s">
        <v>511</v>
      </c>
      <c r="C3898" t="s">
        <v>512</v>
      </c>
      <c r="D3898" t="s">
        <v>513</v>
      </c>
      <c r="E3898" s="18">
        <v>122.4</v>
      </c>
      <c r="F3898" s="2">
        <v>0.11</v>
      </c>
      <c r="G3898" s="13">
        <f t="shared" si="177"/>
        <v>13.46</v>
      </c>
    </row>
    <row r="3899" spans="1:7">
      <c r="A3899" s="9" t="s">
        <v>4338</v>
      </c>
      <c r="B3899" s="9" t="s">
        <v>3520</v>
      </c>
      <c r="C3899" t="s">
        <v>59</v>
      </c>
      <c r="D3899" t="s">
        <v>675</v>
      </c>
      <c r="E3899" s="18">
        <v>54.7</v>
      </c>
      <c r="F3899" s="2">
        <v>151.38</v>
      </c>
      <c r="G3899" s="13">
        <f t="shared" si="177"/>
        <v>8280.49</v>
      </c>
    </row>
    <row r="3900" spans="1:7">
      <c r="A3900" s="9" t="s">
        <v>4339</v>
      </c>
      <c r="B3900" s="9" t="s">
        <v>3523</v>
      </c>
      <c r="C3900" t="s">
        <v>20</v>
      </c>
      <c r="D3900" t="s">
        <v>529</v>
      </c>
      <c r="E3900" s="18">
        <v>38</v>
      </c>
      <c r="F3900" s="2">
        <v>36.79</v>
      </c>
      <c r="G3900" s="13">
        <f t="shared" si="177"/>
        <v>1398.02</v>
      </c>
    </row>
    <row r="3901" spans="1:7">
      <c r="A3901" s="9" t="s">
        <v>4340</v>
      </c>
      <c r="B3901" s="9" t="s">
        <v>4131</v>
      </c>
      <c r="C3901" t="s">
        <v>20</v>
      </c>
      <c r="D3901" t="s">
        <v>665</v>
      </c>
      <c r="E3901" s="18">
        <v>6</v>
      </c>
      <c r="F3901" s="2">
        <v>210.97</v>
      </c>
      <c r="G3901" s="13">
        <f t="shared" si="177"/>
        <v>1265.82</v>
      </c>
    </row>
    <row r="3902" spans="1:7">
      <c r="A3902" s="9" t="s">
        <v>4341</v>
      </c>
      <c r="B3902" s="9" t="s">
        <v>3552</v>
      </c>
      <c r="C3902" t="s">
        <v>470</v>
      </c>
      <c r="D3902" t="s">
        <v>606</v>
      </c>
      <c r="E3902" s="18">
        <v>1</v>
      </c>
      <c r="F3902" s="2">
        <v>574.39</v>
      </c>
      <c r="G3902" s="13">
        <f t="shared" si="177"/>
        <v>574.39</v>
      </c>
    </row>
    <row r="3903" spans="1:7">
      <c r="A3903" s="9" t="s">
        <v>4342</v>
      </c>
      <c r="B3903" s="9" t="s">
        <v>4134</v>
      </c>
      <c r="C3903" t="s">
        <v>470</v>
      </c>
      <c r="D3903" t="s">
        <v>668</v>
      </c>
      <c r="E3903" s="18">
        <v>1</v>
      </c>
      <c r="F3903" s="2">
        <v>462.87</v>
      </c>
      <c r="G3903" s="13">
        <f t="shared" si="177"/>
        <v>462.87</v>
      </c>
    </row>
    <row r="3904" spans="1:7">
      <c r="A3904" s="9" t="s">
        <v>4343</v>
      </c>
      <c r="B3904" s="9" t="s">
        <v>983</v>
      </c>
      <c r="C3904" t="s">
        <v>20</v>
      </c>
      <c r="D3904" t="s">
        <v>21</v>
      </c>
      <c r="E3904" s="18">
        <v>8</v>
      </c>
      <c r="F3904" s="2">
        <v>5.33</v>
      </c>
      <c r="G3904" s="13">
        <f t="shared" si="177"/>
        <v>42.64</v>
      </c>
    </row>
    <row r="3905" spans="1:7">
      <c r="A3905" s="9" t="s">
        <v>4344</v>
      </c>
      <c r="B3905" s="9" t="s">
        <v>3550</v>
      </c>
      <c r="C3905" t="s">
        <v>20</v>
      </c>
      <c r="D3905" t="s">
        <v>49</v>
      </c>
      <c r="E3905" s="18">
        <v>8</v>
      </c>
      <c r="F3905" s="2">
        <v>61.71</v>
      </c>
      <c r="G3905" s="13">
        <f t="shared" si="177"/>
        <v>493.68</v>
      </c>
    </row>
    <row r="3907" spans="1:7" s="7" customFormat="1" ht="13.15">
      <c r="A3907" s="14" t="s">
        <v>4345</v>
      </c>
      <c r="B3907" s="14" t="s">
        <v>4346</v>
      </c>
      <c r="D3907" s="7" t="s">
        <v>4347</v>
      </c>
      <c r="E3907" s="17"/>
      <c r="F3907" s="8"/>
      <c r="G3907" s="12">
        <f>SUM(G3909:G3914)</f>
        <v>32888.57</v>
      </c>
    </row>
    <row r="3909" spans="1:7">
      <c r="A3909" s="9" t="s">
        <v>4348</v>
      </c>
      <c r="B3909" s="9" t="s">
        <v>3216</v>
      </c>
      <c r="C3909" t="s">
        <v>24</v>
      </c>
      <c r="D3909" t="s">
        <v>627</v>
      </c>
      <c r="E3909" s="18">
        <v>1004.1</v>
      </c>
      <c r="F3909" s="2">
        <v>0.82</v>
      </c>
      <c r="G3909" s="13">
        <f t="shared" ref="G3909:G3914" si="178">E3909*F3909</f>
        <v>823.36</v>
      </c>
    </row>
    <row r="3910" spans="1:7">
      <c r="A3910" s="9" t="s">
        <v>4349</v>
      </c>
      <c r="B3910" s="9" t="s">
        <v>502</v>
      </c>
      <c r="C3910" t="s">
        <v>59</v>
      </c>
      <c r="D3910" t="s">
        <v>503</v>
      </c>
      <c r="E3910" s="18">
        <v>142.6</v>
      </c>
      <c r="F3910" s="2">
        <v>3.16</v>
      </c>
      <c r="G3910" s="13">
        <f t="shared" si="178"/>
        <v>450.62</v>
      </c>
    </row>
    <row r="3911" spans="1:7">
      <c r="A3911" s="9" t="s">
        <v>4350</v>
      </c>
      <c r="B3911" s="9" t="s">
        <v>3270</v>
      </c>
      <c r="C3911" t="s">
        <v>59</v>
      </c>
      <c r="D3911" t="s">
        <v>650</v>
      </c>
      <c r="E3911" s="18">
        <v>21.9</v>
      </c>
      <c r="F3911" s="2">
        <v>3.59</v>
      </c>
      <c r="G3911" s="13">
        <f t="shared" si="178"/>
        <v>78.62</v>
      </c>
    </row>
    <row r="3912" spans="1:7">
      <c r="A3912" s="9" t="s">
        <v>4351</v>
      </c>
      <c r="B3912" s="9" t="s">
        <v>511</v>
      </c>
      <c r="C3912" t="s">
        <v>512</v>
      </c>
      <c r="D3912" t="s">
        <v>513</v>
      </c>
      <c r="E3912" s="18">
        <v>168</v>
      </c>
      <c r="F3912" s="2">
        <v>0.11</v>
      </c>
      <c r="G3912" s="13">
        <f t="shared" si="178"/>
        <v>18.48</v>
      </c>
    </row>
    <row r="3913" spans="1:7">
      <c r="A3913" s="9" t="s">
        <v>4352</v>
      </c>
      <c r="B3913" s="9" t="s">
        <v>674</v>
      </c>
      <c r="C3913" t="s">
        <v>59</v>
      </c>
      <c r="D3913" t="s">
        <v>675</v>
      </c>
      <c r="E3913" s="18">
        <v>133.30000000000001</v>
      </c>
      <c r="F3913" s="2">
        <v>125.59</v>
      </c>
      <c r="G3913" s="13">
        <f t="shared" si="178"/>
        <v>16741.150000000001</v>
      </c>
    </row>
    <row r="3914" spans="1:7">
      <c r="A3914" s="9" t="s">
        <v>4353</v>
      </c>
      <c r="B3914" s="9" t="s">
        <v>3523</v>
      </c>
      <c r="C3914" t="s">
        <v>20</v>
      </c>
      <c r="D3914" t="s">
        <v>529</v>
      </c>
      <c r="E3914" s="18">
        <v>401.64</v>
      </c>
      <c r="F3914" s="2">
        <v>36.79</v>
      </c>
      <c r="G3914" s="13">
        <f t="shared" si="178"/>
        <v>14776.34</v>
      </c>
    </row>
    <row r="3916" spans="1:7" s="7" customFormat="1" ht="13.15">
      <c r="A3916" s="14" t="s">
        <v>4354</v>
      </c>
      <c r="B3916" s="14" t="s">
        <v>4355</v>
      </c>
      <c r="D3916" s="7" t="s">
        <v>4356</v>
      </c>
      <c r="E3916" s="17"/>
      <c r="F3916" s="8"/>
      <c r="G3916" s="12">
        <f>SUM(G3918:G3924)</f>
        <v>2197.7800000000002</v>
      </c>
    </row>
    <row r="3918" spans="1:7">
      <c r="A3918" s="9" t="s">
        <v>4357</v>
      </c>
      <c r="B3918" s="9" t="s">
        <v>3216</v>
      </c>
      <c r="C3918" t="s">
        <v>24</v>
      </c>
      <c r="D3918" t="s">
        <v>627</v>
      </c>
      <c r="E3918" s="18">
        <v>425</v>
      </c>
      <c r="F3918" s="2">
        <v>0.82</v>
      </c>
      <c r="G3918" s="13">
        <f t="shared" ref="G3918:G3924" si="179">E3918*F3918</f>
        <v>348.5</v>
      </c>
    </row>
    <row r="3919" spans="1:7">
      <c r="A3919" s="9" t="s">
        <v>4358</v>
      </c>
      <c r="B3919" s="9" t="s">
        <v>502</v>
      </c>
      <c r="C3919" t="s">
        <v>59</v>
      </c>
      <c r="D3919" t="s">
        <v>503</v>
      </c>
      <c r="E3919" s="18">
        <v>24.4</v>
      </c>
      <c r="F3919" s="2">
        <v>3.16</v>
      </c>
      <c r="G3919" s="13">
        <f t="shared" si="179"/>
        <v>77.099999999999994</v>
      </c>
    </row>
    <row r="3920" spans="1:7">
      <c r="A3920" s="9" t="s">
        <v>4359</v>
      </c>
      <c r="B3920" s="9" t="s">
        <v>3270</v>
      </c>
      <c r="C3920" t="s">
        <v>59</v>
      </c>
      <c r="D3920" t="s">
        <v>650</v>
      </c>
      <c r="E3920" s="18">
        <v>21.6</v>
      </c>
      <c r="F3920" s="2">
        <v>3.59</v>
      </c>
      <c r="G3920" s="13">
        <f t="shared" si="179"/>
        <v>77.540000000000006</v>
      </c>
    </row>
    <row r="3921" spans="1:7">
      <c r="A3921" s="9" t="s">
        <v>4360</v>
      </c>
      <c r="B3921" s="9" t="s">
        <v>3273</v>
      </c>
      <c r="C3921" t="s">
        <v>59</v>
      </c>
      <c r="D3921" t="s">
        <v>3274</v>
      </c>
      <c r="E3921" s="18">
        <v>70.599999999999994</v>
      </c>
      <c r="F3921" s="2">
        <v>15.36</v>
      </c>
      <c r="G3921" s="13">
        <f t="shared" si="179"/>
        <v>1084.42</v>
      </c>
    </row>
    <row r="3922" spans="1:7">
      <c r="A3922" s="9" t="s">
        <v>4361</v>
      </c>
      <c r="B3922" s="9" t="s">
        <v>48</v>
      </c>
      <c r="C3922" t="s">
        <v>20</v>
      </c>
      <c r="D3922" t="s">
        <v>49</v>
      </c>
      <c r="E3922" s="18">
        <v>5</v>
      </c>
      <c r="F3922" s="2">
        <v>49.4</v>
      </c>
      <c r="G3922" s="13">
        <f t="shared" si="179"/>
        <v>247</v>
      </c>
    </row>
    <row r="3923" spans="1:7">
      <c r="A3923" s="9" t="s">
        <v>4362</v>
      </c>
      <c r="B3923" s="9" t="s">
        <v>3264</v>
      </c>
      <c r="C3923" t="s">
        <v>20</v>
      </c>
      <c r="D3923" t="s">
        <v>21</v>
      </c>
      <c r="E3923" s="18">
        <v>8</v>
      </c>
      <c r="F3923" s="2">
        <v>2.63</v>
      </c>
      <c r="G3923" s="13">
        <f t="shared" si="179"/>
        <v>21.04</v>
      </c>
    </row>
    <row r="3924" spans="1:7">
      <c r="A3924" s="9" t="s">
        <v>4363</v>
      </c>
      <c r="B3924" s="9" t="s">
        <v>3378</v>
      </c>
      <c r="C3924" t="s">
        <v>470</v>
      </c>
      <c r="D3924" t="s">
        <v>3379</v>
      </c>
      <c r="E3924" s="18">
        <v>1</v>
      </c>
      <c r="F3924" s="2">
        <v>342.18</v>
      </c>
      <c r="G3924" s="13">
        <f t="shared" si="179"/>
        <v>342.18</v>
      </c>
    </row>
    <row r="3926" spans="1:7" s="7" customFormat="1" ht="13.15">
      <c r="A3926" s="14" t="s">
        <v>4364</v>
      </c>
      <c r="B3926" s="14" t="s">
        <v>4365</v>
      </c>
      <c r="D3926" s="7" t="s">
        <v>4366</v>
      </c>
      <c r="E3926" s="17"/>
      <c r="F3926" s="8"/>
      <c r="G3926" s="12">
        <f>SUM(G3928:G3933)</f>
        <v>989.99</v>
      </c>
    </row>
    <row r="3928" spans="1:7">
      <c r="A3928" s="9" t="s">
        <v>4367</v>
      </c>
      <c r="B3928" s="9" t="s">
        <v>3216</v>
      </c>
      <c r="C3928" t="s">
        <v>24</v>
      </c>
      <c r="D3928" t="s">
        <v>627</v>
      </c>
      <c r="E3928" s="18">
        <v>135</v>
      </c>
      <c r="F3928" s="2">
        <v>0.82</v>
      </c>
      <c r="G3928" s="13">
        <f t="shared" ref="G3928:G3933" si="180">E3928*F3928</f>
        <v>110.7</v>
      </c>
    </row>
    <row r="3929" spans="1:7">
      <c r="A3929" s="9" t="s">
        <v>4368</v>
      </c>
      <c r="B3929" s="9" t="s">
        <v>502</v>
      </c>
      <c r="C3929" t="s">
        <v>59</v>
      </c>
      <c r="D3929" t="s">
        <v>503</v>
      </c>
      <c r="E3929" s="18">
        <v>12.6</v>
      </c>
      <c r="F3929" s="2">
        <v>3.16</v>
      </c>
      <c r="G3929" s="13">
        <f t="shared" si="180"/>
        <v>39.82</v>
      </c>
    </row>
    <row r="3930" spans="1:7">
      <c r="A3930" s="9" t="s">
        <v>4369</v>
      </c>
      <c r="B3930" s="9" t="s">
        <v>3273</v>
      </c>
      <c r="C3930" t="s">
        <v>59</v>
      </c>
      <c r="D3930" t="s">
        <v>3274</v>
      </c>
      <c r="E3930" s="18">
        <v>21.7</v>
      </c>
      <c r="F3930" s="2">
        <v>15.36</v>
      </c>
      <c r="G3930" s="13">
        <f t="shared" si="180"/>
        <v>333.31</v>
      </c>
    </row>
    <row r="3931" spans="1:7">
      <c r="A3931" s="9" t="s">
        <v>4370</v>
      </c>
      <c r="B3931" s="9" t="s">
        <v>48</v>
      </c>
      <c r="C3931" t="s">
        <v>20</v>
      </c>
      <c r="D3931" t="s">
        <v>49</v>
      </c>
      <c r="E3931" s="18">
        <v>3</v>
      </c>
      <c r="F3931" s="2">
        <v>49.4</v>
      </c>
      <c r="G3931" s="13">
        <f t="shared" si="180"/>
        <v>148.19999999999999</v>
      </c>
    </row>
    <row r="3932" spans="1:7">
      <c r="A3932" s="9" t="s">
        <v>4371</v>
      </c>
      <c r="B3932" s="9" t="s">
        <v>3264</v>
      </c>
      <c r="C3932" t="s">
        <v>20</v>
      </c>
      <c r="D3932" t="s">
        <v>21</v>
      </c>
      <c r="E3932" s="18">
        <v>6</v>
      </c>
      <c r="F3932" s="2">
        <v>2.63</v>
      </c>
      <c r="G3932" s="13">
        <f t="shared" si="180"/>
        <v>15.78</v>
      </c>
    </row>
    <row r="3933" spans="1:7">
      <c r="A3933" s="9" t="s">
        <v>4372</v>
      </c>
      <c r="B3933" s="9" t="s">
        <v>3378</v>
      </c>
      <c r="C3933" t="s">
        <v>470</v>
      </c>
      <c r="D3933" t="s">
        <v>3379</v>
      </c>
      <c r="E3933" s="18">
        <v>1</v>
      </c>
      <c r="F3933" s="2">
        <v>342.18</v>
      </c>
      <c r="G3933" s="13">
        <f t="shared" si="180"/>
        <v>342.18</v>
      </c>
    </row>
    <row r="3935" spans="1:7" s="7" customFormat="1" ht="13.15">
      <c r="A3935" s="14" t="s">
        <v>4373</v>
      </c>
      <c r="B3935" s="14" t="s">
        <v>4374</v>
      </c>
      <c r="D3935" s="7" t="s">
        <v>4375</v>
      </c>
      <c r="E3935" s="17"/>
      <c r="F3935" s="8"/>
      <c r="G3935" s="12">
        <f>SUM(G3937:G3947)</f>
        <v>13613.29</v>
      </c>
    </row>
    <row r="3937" spans="1:7">
      <c r="A3937" s="9" t="s">
        <v>4376</v>
      </c>
      <c r="B3937" s="9" t="s">
        <v>3267</v>
      </c>
      <c r="C3937" t="s">
        <v>470</v>
      </c>
      <c r="D3937" t="s">
        <v>645</v>
      </c>
      <c r="E3937" s="18">
        <v>2</v>
      </c>
      <c r="F3937" s="2">
        <v>24.51</v>
      </c>
      <c r="G3937" s="13">
        <f t="shared" ref="G3937:G3947" si="181">E3937*F3937</f>
        <v>49.02</v>
      </c>
    </row>
    <row r="3938" spans="1:7">
      <c r="A3938" s="9" t="s">
        <v>4377</v>
      </c>
      <c r="B3938" s="9" t="s">
        <v>502</v>
      </c>
      <c r="C3938" t="s">
        <v>59</v>
      </c>
      <c r="D3938" t="s">
        <v>503</v>
      </c>
      <c r="E3938" s="18">
        <v>55</v>
      </c>
      <c r="F3938" s="2">
        <v>3.16</v>
      </c>
      <c r="G3938" s="13">
        <f t="shared" si="181"/>
        <v>173.8</v>
      </c>
    </row>
    <row r="3939" spans="1:7">
      <c r="A3939" s="9" t="s">
        <v>4378</v>
      </c>
      <c r="B3939" s="9" t="s">
        <v>3270</v>
      </c>
      <c r="C3939" t="s">
        <v>59</v>
      </c>
      <c r="D3939" t="s">
        <v>650</v>
      </c>
      <c r="E3939" s="18">
        <v>46.3</v>
      </c>
      <c r="F3939" s="2">
        <v>3.59</v>
      </c>
      <c r="G3939" s="13">
        <f t="shared" si="181"/>
        <v>166.22</v>
      </c>
    </row>
    <row r="3940" spans="1:7">
      <c r="A3940" s="9" t="s">
        <v>4379</v>
      </c>
      <c r="B3940" s="9" t="s">
        <v>3273</v>
      </c>
      <c r="C3940" t="s">
        <v>59</v>
      </c>
      <c r="D3940" t="s">
        <v>3274</v>
      </c>
      <c r="E3940" s="18">
        <v>244.4</v>
      </c>
      <c r="F3940" s="2">
        <v>15.36</v>
      </c>
      <c r="G3940" s="13">
        <f t="shared" si="181"/>
        <v>3753.98</v>
      </c>
    </row>
    <row r="3941" spans="1:7">
      <c r="A3941" s="9" t="s">
        <v>4380</v>
      </c>
      <c r="B3941" s="9" t="s">
        <v>528</v>
      </c>
      <c r="C3941" t="s">
        <v>20</v>
      </c>
      <c r="D3941" t="s">
        <v>529</v>
      </c>
      <c r="E3941" s="18">
        <v>145</v>
      </c>
      <c r="F3941" s="2">
        <v>22.67</v>
      </c>
      <c r="G3941" s="13">
        <f t="shared" si="181"/>
        <v>3287.15</v>
      </c>
    </row>
    <row r="3942" spans="1:7">
      <c r="A3942" s="9" t="s">
        <v>4381</v>
      </c>
      <c r="B3942" s="9" t="s">
        <v>3312</v>
      </c>
      <c r="C3942" t="s">
        <v>20</v>
      </c>
      <c r="D3942" t="s">
        <v>665</v>
      </c>
      <c r="E3942" s="18">
        <v>10</v>
      </c>
      <c r="F3942" s="2">
        <v>182.59</v>
      </c>
      <c r="G3942" s="13">
        <f t="shared" si="181"/>
        <v>1825.9</v>
      </c>
    </row>
    <row r="3943" spans="1:7">
      <c r="A3943" s="9" t="s">
        <v>4382</v>
      </c>
      <c r="B3943" s="9" t="s">
        <v>605</v>
      </c>
      <c r="C3943" t="s">
        <v>470</v>
      </c>
      <c r="D3943" t="s">
        <v>606</v>
      </c>
      <c r="E3943" s="18">
        <v>2</v>
      </c>
      <c r="F3943" s="2">
        <v>458.87</v>
      </c>
      <c r="G3943" s="13">
        <f t="shared" si="181"/>
        <v>917.74</v>
      </c>
    </row>
    <row r="3944" spans="1:7">
      <c r="A3944" s="9" t="s">
        <v>4383</v>
      </c>
      <c r="B3944" s="9" t="s">
        <v>3468</v>
      </c>
      <c r="C3944" t="s">
        <v>470</v>
      </c>
      <c r="D3944" t="s">
        <v>668</v>
      </c>
      <c r="E3944" s="18">
        <v>2</v>
      </c>
      <c r="F3944" s="2">
        <v>374.03</v>
      </c>
      <c r="G3944" s="13">
        <f t="shared" si="181"/>
        <v>748.06</v>
      </c>
    </row>
    <row r="3945" spans="1:7">
      <c r="A3945" s="9" t="s">
        <v>4384</v>
      </c>
      <c r="B3945" s="9" t="s">
        <v>48</v>
      </c>
      <c r="C3945" t="s">
        <v>20</v>
      </c>
      <c r="D3945" t="s">
        <v>49</v>
      </c>
      <c r="E3945" s="18">
        <v>45</v>
      </c>
      <c r="F3945" s="2">
        <v>49.4</v>
      </c>
      <c r="G3945" s="13">
        <f t="shared" si="181"/>
        <v>2223</v>
      </c>
    </row>
    <row r="3946" spans="1:7">
      <c r="A3946" s="9" t="s">
        <v>4385</v>
      </c>
      <c r="B3946" s="9" t="s">
        <v>3264</v>
      </c>
      <c r="C3946" t="s">
        <v>20</v>
      </c>
      <c r="D3946" t="s">
        <v>21</v>
      </c>
      <c r="E3946" s="18">
        <v>48</v>
      </c>
      <c r="F3946" s="2">
        <v>2.63</v>
      </c>
      <c r="G3946" s="13">
        <f t="shared" si="181"/>
        <v>126.24</v>
      </c>
    </row>
    <row r="3947" spans="1:7">
      <c r="A3947" s="9" t="s">
        <v>4386</v>
      </c>
      <c r="B3947" s="9" t="s">
        <v>3378</v>
      </c>
      <c r="C3947" t="s">
        <v>470</v>
      </c>
      <c r="D3947" t="s">
        <v>3379</v>
      </c>
      <c r="E3947" s="18">
        <v>1</v>
      </c>
      <c r="F3947" s="2">
        <v>342.18</v>
      </c>
      <c r="G3947" s="13">
        <f t="shared" si="181"/>
        <v>342.18</v>
      </c>
    </row>
    <row r="3949" spans="1:7" s="7" customFormat="1" ht="13.15">
      <c r="A3949" s="14" t="s">
        <v>4387</v>
      </c>
      <c r="B3949" s="14" t="s">
        <v>4388</v>
      </c>
      <c r="D3949" s="7" t="s">
        <v>4389</v>
      </c>
      <c r="E3949" s="17"/>
      <c r="F3949" s="8"/>
      <c r="G3949" s="12">
        <f>SUM(G3951:G3957)</f>
        <v>8007.45</v>
      </c>
    </row>
    <row r="3951" spans="1:7">
      <c r="A3951" s="9" t="s">
        <v>4390</v>
      </c>
      <c r="B3951" s="9" t="s">
        <v>3216</v>
      </c>
      <c r="C3951" t="s">
        <v>24</v>
      </c>
      <c r="D3951" t="s">
        <v>627</v>
      </c>
      <c r="E3951" s="18">
        <v>360</v>
      </c>
      <c r="F3951" s="2">
        <v>0.82</v>
      </c>
      <c r="G3951" s="13">
        <f t="shared" ref="G3951:G3957" si="182">E3951*F3951</f>
        <v>295.2</v>
      </c>
    </row>
    <row r="3952" spans="1:7">
      <c r="A3952" s="9" t="s">
        <v>4391</v>
      </c>
      <c r="B3952" s="9" t="s">
        <v>502</v>
      </c>
      <c r="C3952" t="s">
        <v>59</v>
      </c>
      <c r="D3952" t="s">
        <v>503</v>
      </c>
      <c r="E3952" s="18">
        <v>53.8</v>
      </c>
      <c r="F3952" s="2">
        <v>3.16</v>
      </c>
      <c r="G3952" s="13">
        <f t="shared" si="182"/>
        <v>170.01</v>
      </c>
    </row>
    <row r="3953" spans="1:7">
      <c r="A3953" s="9" t="s">
        <v>4392</v>
      </c>
      <c r="B3953" s="9" t="s">
        <v>3270</v>
      </c>
      <c r="C3953" t="s">
        <v>59</v>
      </c>
      <c r="D3953" t="s">
        <v>650</v>
      </c>
      <c r="E3953" s="18">
        <v>98.8</v>
      </c>
      <c r="F3953" s="2">
        <v>3.59</v>
      </c>
      <c r="G3953" s="13">
        <f t="shared" si="182"/>
        <v>354.69</v>
      </c>
    </row>
    <row r="3954" spans="1:7">
      <c r="A3954" s="9" t="s">
        <v>4393</v>
      </c>
      <c r="B3954" s="9" t="s">
        <v>674</v>
      </c>
      <c r="C3954" t="s">
        <v>59</v>
      </c>
      <c r="D3954" t="s">
        <v>675</v>
      </c>
      <c r="E3954" s="18">
        <v>47.4</v>
      </c>
      <c r="F3954" s="2">
        <v>125.59</v>
      </c>
      <c r="G3954" s="13">
        <f t="shared" si="182"/>
        <v>5952.97</v>
      </c>
    </row>
    <row r="3955" spans="1:7">
      <c r="A3955" s="9" t="s">
        <v>4394</v>
      </c>
      <c r="B3955" s="9" t="s">
        <v>48</v>
      </c>
      <c r="C3955" t="s">
        <v>20</v>
      </c>
      <c r="D3955" t="s">
        <v>49</v>
      </c>
      <c r="E3955" s="18">
        <v>17</v>
      </c>
      <c r="F3955" s="2">
        <v>49.4</v>
      </c>
      <c r="G3955" s="13">
        <f t="shared" si="182"/>
        <v>839.8</v>
      </c>
    </row>
    <row r="3956" spans="1:7">
      <c r="A3956" s="9" t="s">
        <v>4395</v>
      </c>
      <c r="B3956" s="9" t="s">
        <v>3264</v>
      </c>
      <c r="C3956" t="s">
        <v>20</v>
      </c>
      <c r="D3956" t="s">
        <v>21</v>
      </c>
      <c r="E3956" s="18">
        <v>20</v>
      </c>
      <c r="F3956" s="2">
        <v>2.63</v>
      </c>
      <c r="G3956" s="13">
        <f t="shared" si="182"/>
        <v>52.6</v>
      </c>
    </row>
    <row r="3957" spans="1:7">
      <c r="A3957" s="9" t="s">
        <v>4396</v>
      </c>
      <c r="B3957" s="9" t="s">
        <v>3378</v>
      </c>
      <c r="C3957" t="s">
        <v>470</v>
      </c>
      <c r="D3957" t="s">
        <v>3379</v>
      </c>
      <c r="E3957" s="18">
        <v>1</v>
      </c>
      <c r="F3957" s="2">
        <v>342.18</v>
      </c>
      <c r="G3957" s="13">
        <f t="shared" si="182"/>
        <v>342.18</v>
      </c>
    </row>
    <row r="3959" spans="1:7" s="7" customFormat="1" ht="13.15">
      <c r="A3959" s="14" t="s">
        <v>4397</v>
      </c>
      <c r="B3959" s="14" t="s">
        <v>4398</v>
      </c>
      <c r="D3959" s="7" t="s">
        <v>4399</v>
      </c>
      <c r="E3959" s="17"/>
      <c r="F3959" s="8"/>
      <c r="G3959" s="12">
        <f>SUM(G3961:G3975)</f>
        <v>43291.51</v>
      </c>
    </row>
    <row r="3961" spans="1:7">
      <c r="A3961" s="9" t="s">
        <v>4400</v>
      </c>
      <c r="B3961" s="9" t="s">
        <v>3216</v>
      </c>
      <c r="C3961" t="s">
        <v>24</v>
      </c>
      <c r="D3961" t="s">
        <v>627</v>
      </c>
      <c r="E3961" s="18">
        <v>4000</v>
      </c>
      <c r="F3961" s="2">
        <v>0.82</v>
      </c>
      <c r="G3961" s="13">
        <f t="shared" ref="G3961:G3975" si="183">E3961*F3961</f>
        <v>3280</v>
      </c>
    </row>
    <row r="3962" spans="1:7">
      <c r="A3962" s="9" t="s">
        <v>4401</v>
      </c>
      <c r="B3962" s="9" t="s">
        <v>3218</v>
      </c>
      <c r="C3962" t="s">
        <v>59</v>
      </c>
      <c r="D3962" t="s">
        <v>503</v>
      </c>
      <c r="E3962" s="18">
        <v>3584</v>
      </c>
      <c r="F3962" s="2">
        <v>2.52</v>
      </c>
      <c r="G3962" s="13">
        <f t="shared" si="183"/>
        <v>9031.68</v>
      </c>
    </row>
    <row r="3963" spans="1:7">
      <c r="A3963" s="9" t="s">
        <v>4402</v>
      </c>
      <c r="B3963" s="9" t="s">
        <v>3270</v>
      </c>
      <c r="C3963" t="s">
        <v>59</v>
      </c>
      <c r="D3963" t="s">
        <v>650</v>
      </c>
      <c r="E3963" s="18">
        <v>594</v>
      </c>
      <c r="F3963" s="2">
        <v>3.59</v>
      </c>
      <c r="G3963" s="13">
        <f t="shared" si="183"/>
        <v>2132.46</v>
      </c>
    </row>
    <row r="3964" spans="1:7">
      <c r="A3964" s="9" t="s">
        <v>4403</v>
      </c>
      <c r="B3964" s="9" t="s">
        <v>511</v>
      </c>
      <c r="C3964" t="s">
        <v>512</v>
      </c>
      <c r="D3964" t="s">
        <v>513</v>
      </c>
      <c r="E3964" s="18">
        <v>16632</v>
      </c>
      <c r="F3964" s="2">
        <v>0.11</v>
      </c>
      <c r="G3964" s="13">
        <f t="shared" si="183"/>
        <v>1829.52</v>
      </c>
    </row>
    <row r="3965" spans="1:7">
      <c r="A3965" s="9" t="s">
        <v>4404</v>
      </c>
      <c r="B3965" s="9" t="s">
        <v>3273</v>
      </c>
      <c r="C3965" t="s">
        <v>59</v>
      </c>
      <c r="D3965" t="s">
        <v>3274</v>
      </c>
      <c r="E3965" s="18">
        <v>1186.0999999999999</v>
      </c>
      <c r="F3965" s="2">
        <v>15.36</v>
      </c>
      <c r="G3965" s="13">
        <f t="shared" si="183"/>
        <v>18218.5</v>
      </c>
    </row>
    <row r="3966" spans="1:7">
      <c r="A3966" s="9" t="s">
        <v>4405</v>
      </c>
      <c r="B3966" s="9" t="s">
        <v>674</v>
      </c>
      <c r="C3966" t="s">
        <v>59</v>
      </c>
      <c r="D3966" t="s">
        <v>675</v>
      </c>
      <c r="E3966" s="18">
        <v>19.8</v>
      </c>
      <c r="F3966" s="2">
        <v>125.59</v>
      </c>
      <c r="G3966" s="13">
        <f t="shared" si="183"/>
        <v>2486.6799999999998</v>
      </c>
    </row>
    <row r="3967" spans="1:7">
      <c r="A3967" s="9" t="s">
        <v>4406</v>
      </c>
      <c r="B3967" s="9" t="s">
        <v>580</v>
      </c>
      <c r="C3967" t="s">
        <v>24</v>
      </c>
      <c r="D3967" t="s">
        <v>523</v>
      </c>
      <c r="E3967" s="18">
        <v>9</v>
      </c>
      <c r="F3967" s="2">
        <v>38.82</v>
      </c>
      <c r="G3967" s="13">
        <f t="shared" si="183"/>
        <v>349.38</v>
      </c>
    </row>
    <row r="3968" spans="1:7">
      <c r="A3968" s="9" t="s">
        <v>4407</v>
      </c>
      <c r="B3968" s="9" t="s">
        <v>3316</v>
      </c>
      <c r="C3968" t="s">
        <v>59</v>
      </c>
      <c r="D3968" t="s">
        <v>3317</v>
      </c>
      <c r="E3968" s="18">
        <v>22.5</v>
      </c>
      <c r="F3968" s="2">
        <v>1.87</v>
      </c>
      <c r="G3968" s="13">
        <f t="shared" si="183"/>
        <v>42.08</v>
      </c>
    </row>
    <row r="3969" spans="1:7">
      <c r="A3969" s="9" t="s">
        <v>4408</v>
      </c>
      <c r="B3969" s="9" t="s">
        <v>2837</v>
      </c>
      <c r="C3969" t="s">
        <v>24</v>
      </c>
      <c r="D3969" t="s">
        <v>2838</v>
      </c>
      <c r="E3969" s="18">
        <v>75</v>
      </c>
      <c r="F3969" s="2">
        <v>2.0499999999999998</v>
      </c>
      <c r="G3969" s="13">
        <f t="shared" si="183"/>
        <v>153.75</v>
      </c>
    </row>
    <row r="3970" spans="1:7">
      <c r="A3970" s="9" t="s">
        <v>4409</v>
      </c>
      <c r="B3970" s="9" t="s">
        <v>3320</v>
      </c>
      <c r="C3970" t="s">
        <v>519</v>
      </c>
      <c r="D3970" t="s">
        <v>3321</v>
      </c>
      <c r="E3970" s="18">
        <v>2589.75</v>
      </c>
      <c r="F3970" s="2">
        <v>0.95</v>
      </c>
      <c r="G3970" s="13">
        <f t="shared" si="183"/>
        <v>2460.2600000000002</v>
      </c>
    </row>
    <row r="3971" spans="1:7">
      <c r="A3971" s="9" t="s">
        <v>4410</v>
      </c>
      <c r="B3971" s="9" t="s">
        <v>515</v>
      </c>
      <c r="C3971" t="s">
        <v>59</v>
      </c>
      <c r="D3971" t="s">
        <v>516</v>
      </c>
      <c r="E3971" s="18">
        <v>22.5</v>
      </c>
      <c r="F3971" s="2">
        <v>90.65</v>
      </c>
      <c r="G3971" s="13">
        <f t="shared" si="183"/>
        <v>2039.63</v>
      </c>
    </row>
    <row r="3972" spans="1:7">
      <c r="A3972" s="9" t="s">
        <v>4411</v>
      </c>
      <c r="B3972" s="9" t="s">
        <v>3324</v>
      </c>
      <c r="C3972" t="s">
        <v>470</v>
      </c>
      <c r="D3972" t="s">
        <v>3325</v>
      </c>
      <c r="E3972" s="18">
        <v>2</v>
      </c>
      <c r="F3972" s="2">
        <v>146.57</v>
      </c>
      <c r="G3972" s="13">
        <f t="shared" si="183"/>
        <v>293.14</v>
      </c>
    </row>
    <row r="3973" spans="1:7">
      <c r="A3973" s="9" t="s">
        <v>4412</v>
      </c>
      <c r="B3973" s="9" t="s">
        <v>48</v>
      </c>
      <c r="C3973" t="s">
        <v>20</v>
      </c>
      <c r="D3973" t="s">
        <v>49</v>
      </c>
      <c r="E3973" s="18">
        <v>12</v>
      </c>
      <c r="F3973" s="2">
        <v>49.4</v>
      </c>
      <c r="G3973" s="13">
        <f t="shared" si="183"/>
        <v>592.79999999999995</v>
      </c>
    </row>
    <row r="3974" spans="1:7">
      <c r="A3974" s="9" t="s">
        <v>4413</v>
      </c>
      <c r="B3974" s="9" t="s">
        <v>3264</v>
      </c>
      <c r="C3974" t="s">
        <v>20</v>
      </c>
      <c r="D3974" t="s">
        <v>21</v>
      </c>
      <c r="E3974" s="18">
        <v>15</v>
      </c>
      <c r="F3974" s="2">
        <v>2.63</v>
      </c>
      <c r="G3974" s="13">
        <f t="shared" si="183"/>
        <v>39.450000000000003</v>
      </c>
    </row>
    <row r="3975" spans="1:7">
      <c r="A3975" s="9" t="s">
        <v>4414</v>
      </c>
      <c r="B3975" s="9" t="s">
        <v>3378</v>
      </c>
      <c r="C3975" t="s">
        <v>470</v>
      </c>
      <c r="D3975" t="s">
        <v>3379</v>
      </c>
      <c r="E3975" s="18">
        <v>1</v>
      </c>
      <c r="F3975" s="2">
        <v>342.18</v>
      </c>
      <c r="G3975" s="13">
        <f t="shared" si="183"/>
        <v>342.18</v>
      </c>
    </row>
    <row r="3977" spans="1:7" s="7" customFormat="1" ht="13.15">
      <c r="A3977" s="14" t="s">
        <v>4415</v>
      </c>
      <c r="B3977" s="14" t="s">
        <v>4416</v>
      </c>
      <c r="D3977" s="7" t="s">
        <v>4417</v>
      </c>
      <c r="E3977" s="17"/>
      <c r="F3977" s="8"/>
      <c r="G3977" s="12">
        <f>SUM(G3979:G3989)</f>
        <v>26694.63</v>
      </c>
    </row>
    <row r="3979" spans="1:7">
      <c r="A3979" s="9" t="s">
        <v>4418</v>
      </c>
      <c r="B3979" s="9" t="s">
        <v>4419</v>
      </c>
      <c r="C3979" t="s">
        <v>20</v>
      </c>
      <c r="D3979" t="s">
        <v>3904</v>
      </c>
      <c r="E3979" s="18">
        <v>110</v>
      </c>
      <c r="F3979" s="2">
        <v>8.58</v>
      </c>
      <c r="G3979" s="13">
        <f t="shared" ref="G3979:G3989" si="184">E3979*F3979</f>
        <v>943.8</v>
      </c>
    </row>
    <row r="3980" spans="1:7">
      <c r="A3980" s="9" t="s">
        <v>4420</v>
      </c>
      <c r="B3980" s="9" t="s">
        <v>626</v>
      </c>
      <c r="C3980" t="s">
        <v>24</v>
      </c>
      <c r="D3980" t="s">
        <v>627</v>
      </c>
      <c r="E3980" s="18">
        <v>625</v>
      </c>
      <c r="F3980" s="2">
        <v>0.82</v>
      </c>
      <c r="G3980" s="13">
        <f t="shared" si="184"/>
        <v>512.5</v>
      </c>
    </row>
    <row r="3981" spans="1:7">
      <c r="A3981" s="9" t="s">
        <v>4421</v>
      </c>
      <c r="B3981" s="9" t="s">
        <v>644</v>
      </c>
      <c r="C3981" t="s">
        <v>470</v>
      </c>
      <c r="D3981" t="s">
        <v>645</v>
      </c>
      <c r="E3981" s="18">
        <v>3</v>
      </c>
      <c r="F3981" s="2">
        <v>29.42</v>
      </c>
      <c r="G3981" s="13">
        <f t="shared" si="184"/>
        <v>88.26</v>
      </c>
    </row>
    <row r="3982" spans="1:7">
      <c r="A3982" s="9" t="s">
        <v>4422</v>
      </c>
      <c r="B3982" s="9" t="s">
        <v>4423</v>
      </c>
      <c r="C3982" t="s">
        <v>59</v>
      </c>
      <c r="D3982" t="s">
        <v>503</v>
      </c>
      <c r="E3982" s="18">
        <v>34.659999999999997</v>
      </c>
      <c r="F3982" s="2">
        <v>3.78</v>
      </c>
      <c r="G3982" s="13">
        <f t="shared" si="184"/>
        <v>131.01</v>
      </c>
    </row>
    <row r="3983" spans="1:7">
      <c r="A3983" s="9" t="s">
        <v>4424</v>
      </c>
      <c r="B3983" s="9" t="s">
        <v>649</v>
      </c>
      <c r="C3983" t="s">
        <v>59</v>
      </c>
      <c r="D3983" t="s">
        <v>650</v>
      </c>
      <c r="E3983" s="18">
        <v>89.86</v>
      </c>
      <c r="F3983" s="2">
        <v>3.76</v>
      </c>
      <c r="G3983" s="13">
        <f t="shared" si="184"/>
        <v>337.87</v>
      </c>
    </row>
    <row r="3984" spans="1:7">
      <c r="A3984" s="9" t="s">
        <v>4425</v>
      </c>
      <c r="B3984" s="9" t="s">
        <v>511</v>
      </c>
      <c r="C3984" t="s">
        <v>512</v>
      </c>
      <c r="D3984" t="s">
        <v>513</v>
      </c>
      <c r="E3984" s="18">
        <v>3055.24</v>
      </c>
      <c r="F3984" s="2">
        <v>0.11</v>
      </c>
      <c r="G3984" s="13">
        <f t="shared" si="184"/>
        <v>336.08</v>
      </c>
    </row>
    <row r="3985" spans="1:7">
      <c r="A3985" s="9" t="s">
        <v>4426</v>
      </c>
      <c r="B3985" s="9" t="s">
        <v>674</v>
      </c>
      <c r="C3985" t="s">
        <v>59</v>
      </c>
      <c r="D3985" t="s">
        <v>675</v>
      </c>
      <c r="E3985" s="18">
        <v>78.86</v>
      </c>
      <c r="F3985" s="2">
        <v>125.59</v>
      </c>
      <c r="G3985" s="13">
        <f t="shared" si="184"/>
        <v>9904.0300000000007</v>
      </c>
    </row>
    <row r="3986" spans="1:7">
      <c r="A3986" s="9" t="s">
        <v>4427</v>
      </c>
      <c r="B3986" s="9" t="s">
        <v>636</v>
      </c>
      <c r="C3986" t="s">
        <v>20</v>
      </c>
      <c r="D3986" t="s">
        <v>529</v>
      </c>
      <c r="E3986" s="18">
        <v>250</v>
      </c>
      <c r="F3986" s="2">
        <v>29.34</v>
      </c>
      <c r="G3986" s="13">
        <f t="shared" si="184"/>
        <v>7335</v>
      </c>
    </row>
    <row r="3987" spans="1:7">
      <c r="A3987" s="9" t="s">
        <v>4428</v>
      </c>
      <c r="B3987" s="9" t="s">
        <v>48</v>
      </c>
      <c r="C3987" t="s">
        <v>20</v>
      </c>
      <c r="D3987" t="s">
        <v>49</v>
      </c>
      <c r="E3987" s="18">
        <v>130</v>
      </c>
      <c r="F3987" s="2">
        <v>49.4</v>
      </c>
      <c r="G3987" s="13">
        <f t="shared" si="184"/>
        <v>6422</v>
      </c>
    </row>
    <row r="3988" spans="1:7">
      <c r="A3988" s="9" t="s">
        <v>4429</v>
      </c>
      <c r="B3988" s="9" t="s">
        <v>3264</v>
      </c>
      <c r="C3988" t="s">
        <v>20</v>
      </c>
      <c r="D3988" t="s">
        <v>21</v>
      </c>
      <c r="E3988" s="18">
        <v>130</v>
      </c>
      <c r="F3988" s="2">
        <v>2.63</v>
      </c>
      <c r="G3988" s="13">
        <f t="shared" si="184"/>
        <v>341.9</v>
      </c>
    </row>
    <row r="3989" spans="1:7">
      <c r="A3989" s="9" t="s">
        <v>4430</v>
      </c>
      <c r="B3989" s="9" t="s">
        <v>3378</v>
      </c>
      <c r="C3989" t="s">
        <v>470</v>
      </c>
      <c r="D3989" t="s">
        <v>3379</v>
      </c>
      <c r="E3989" s="18">
        <v>1</v>
      </c>
      <c r="F3989" s="2">
        <v>342.18</v>
      </c>
      <c r="G3989" s="13">
        <f t="shared" si="184"/>
        <v>342.18</v>
      </c>
    </row>
    <row r="3991" spans="1:7" s="7" customFormat="1" ht="13.15">
      <c r="A3991" s="14" t="s">
        <v>4431</v>
      </c>
      <c r="B3991" s="14" t="s">
        <v>4432</v>
      </c>
      <c r="D3991" s="7" t="s">
        <v>620</v>
      </c>
      <c r="E3991" s="17"/>
      <c r="F3991" s="8"/>
      <c r="G3991" s="12">
        <f>SUM(G3993:G3993)</f>
        <v>3321.3</v>
      </c>
    </row>
    <row r="3993" spans="1:7">
      <c r="A3993" s="9" t="s">
        <v>4433</v>
      </c>
      <c r="B3993" s="9" t="s">
        <v>4434</v>
      </c>
      <c r="C3993" t="s">
        <v>470</v>
      </c>
      <c r="D3993" t="s">
        <v>4435</v>
      </c>
      <c r="E3993" s="18">
        <v>15</v>
      </c>
      <c r="F3993" s="2">
        <v>221.42</v>
      </c>
      <c r="G3993" s="13">
        <f>E3993*F3993</f>
        <v>3321.3</v>
      </c>
    </row>
    <row r="3995" spans="1:7" s="7" customFormat="1" ht="13.15">
      <c r="A3995" s="14" t="s">
        <v>4436</v>
      </c>
      <c r="B3995" s="14" t="s">
        <v>4437</v>
      </c>
      <c r="D3995" s="7" t="s">
        <v>4438</v>
      </c>
      <c r="E3995" s="17"/>
      <c r="F3995" s="8"/>
      <c r="G3995" s="12">
        <f>G3996</f>
        <v>628795.26</v>
      </c>
    </row>
    <row r="3996" spans="1:7">
      <c r="C3996" t="s">
        <v>470</v>
      </c>
      <c r="D3996" t="s">
        <v>4439</v>
      </c>
      <c r="E3996" s="18">
        <v>1</v>
      </c>
      <c r="F3996" s="2" t="s">
        <v>4440</v>
      </c>
      <c r="G3996" s="13">
        <v>628795.26</v>
      </c>
    </row>
    <row r="3998" spans="1:7" s="1" customFormat="1" ht="13.15">
      <c r="D3998" s="1" t="s">
        <v>4441</v>
      </c>
      <c r="E3998" s="20" t="str">
        <f>D1</f>
        <v>MEJORA INTEGRAL DE LA INFRAESTRUCTURA DE LA LÍNEA DE ALTA VELOCIDAD MADRID-SEVILLA. TRAMO C: GUADÁLMEZ-CÓRDOBA</v>
      </c>
      <c r="F3998" s="21"/>
      <c r="G3998" s="21"/>
    </row>
    <row r="3999" spans="1:7" s="5" customFormat="1" ht="10.15">
      <c r="D3999" s="5" t="s">
        <v>5</v>
      </c>
      <c r="E3999" s="16"/>
      <c r="F3999" s="6"/>
      <c r="G3999" s="11" t="s">
        <v>8</v>
      </c>
    </row>
    <row r="4000" spans="1:7">
      <c r="D4000" t="str">
        <f>D11</f>
        <v>DESMONTE: 276+800 - 277+100</v>
      </c>
      <c r="G4000" s="13">
        <f>G11</f>
        <v>292599.23</v>
      </c>
    </row>
    <row r="4001" spans="4:7">
      <c r="D4001" t="str">
        <f>D24</f>
        <v>DESMONTE: 281+326 - 285+506</v>
      </c>
      <c r="G4001" s="13">
        <f>G24</f>
        <v>634359.31999999995</v>
      </c>
    </row>
    <row r="4002" spans="4:7">
      <c r="D4002" t="str">
        <f>D44</f>
        <v>DESMONTE: 288+628 - 290+988</v>
      </c>
      <c r="G4002" s="13">
        <f>G44</f>
        <v>3440332.84</v>
      </c>
    </row>
    <row r="4003" spans="4:7">
      <c r="D4003" t="str">
        <f>D67</f>
        <v>DESMONTE: 297+928 - 298+050</v>
      </c>
      <c r="G4003" s="13">
        <f>G67</f>
        <v>36655.019999999997</v>
      </c>
    </row>
    <row r="4004" spans="4:7">
      <c r="D4004" t="str">
        <f>D77</f>
        <v>DESMONTE: 300+714 - 301+000</v>
      </c>
      <c r="G4004" s="13">
        <f>G77</f>
        <v>953610.14</v>
      </c>
    </row>
    <row r="4005" spans="4:7">
      <c r="D4005" t="str">
        <f>D87</f>
        <v>DESMONTE: 301+148 - 301+448</v>
      </c>
      <c r="G4005" s="13">
        <f>G87</f>
        <v>1132849.75</v>
      </c>
    </row>
    <row r="4006" spans="4:7">
      <c r="D4006" t="str">
        <f>D99</f>
        <v>DESMONTE: 301+648 - 302+060</v>
      </c>
      <c r="G4006" s="13">
        <f>G99</f>
        <v>817239.79</v>
      </c>
    </row>
    <row r="4007" spans="4:7">
      <c r="D4007" t="str">
        <f>D113</f>
        <v>DESMONTE: 302+060 - 302+248</v>
      </c>
      <c r="G4007" s="13">
        <f>G113</f>
        <v>271554.21000000002</v>
      </c>
    </row>
    <row r="4008" spans="4:7">
      <c r="D4008" t="str">
        <f>D127</f>
        <v>DESMONTE: 303+724 - 304+248</v>
      </c>
      <c r="G4008" s="13">
        <f>G127</f>
        <v>248925.75</v>
      </c>
    </row>
    <row r="4009" spans="4:7">
      <c r="D4009" t="str">
        <f>D139</f>
        <v>DESMONTE: 304+708 - 304+928</v>
      </c>
      <c r="G4009" s="13">
        <f>G139</f>
        <v>219329.41</v>
      </c>
    </row>
    <row r="4010" spans="4:7">
      <c r="D4010" t="str">
        <f>D150</f>
        <v>DESMONTE: 305+485 - 305+560</v>
      </c>
      <c r="G4010" s="13">
        <f>G150</f>
        <v>56798.06</v>
      </c>
    </row>
    <row r="4011" spans="4:7">
      <c r="D4011" t="str">
        <f>D159</f>
        <v>DESMONTE: 306+040 - 306+180</v>
      </c>
      <c r="G4011" s="13">
        <f>G159</f>
        <v>28912.01</v>
      </c>
    </row>
    <row r="4012" spans="4:7">
      <c r="D4012" t="str">
        <f>D172</f>
        <v>DESMONTE: 307+868 - 308+700</v>
      </c>
      <c r="G4012" s="13">
        <f>G172</f>
        <v>1192251.3600000001</v>
      </c>
    </row>
    <row r="4013" spans="4:7">
      <c r="D4013" t="str">
        <f>D187</f>
        <v>DESMONTE: 308+700 - 309+175</v>
      </c>
      <c r="G4013" s="13">
        <f>G187</f>
        <v>313195</v>
      </c>
    </row>
    <row r="4014" spans="4:7">
      <c r="D4014" t="str">
        <f>D197</f>
        <v>DESMONTE: 312+238 - 312+670</v>
      </c>
      <c r="G4014" s="13">
        <f>G197</f>
        <v>94872.03</v>
      </c>
    </row>
    <row r="4015" spans="4:7">
      <c r="D4015" t="str">
        <f>D207</f>
        <v>DESMONTE: 312+675 - 313+060</v>
      </c>
      <c r="G4015" s="13">
        <f>G207</f>
        <v>1567604.19</v>
      </c>
    </row>
    <row r="4016" spans="4:7">
      <c r="D4016" t="str">
        <f>D221</f>
        <v>DESMONTE: 313+060 - 313+488</v>
      </c>
      <c r="G4016" s="13">
        <f>G221</f>
        <v>1791620.22</v>
      </c>
    </row>
    <row r="4017" spans="4:7">
      <c r="D4017" t="str">
        <f>D246</f>
        <v>DESMONTE: 313+818 - 314+200</v>
      </c>
      <c r="G4017" s="13">
        <f>G246</f>
        <v>339920.84</v>
      </c>
    </row>
    <row r="4018" spans="4:7">
      <c r="D4018" t="str">
        <f>D262</f>
        <v>DESMONTE: 314+200 - 314+538</v>
      </c>
      <c r="G4018" s="13">
        <f>G262</f>
        <v>808474.36</v>
      </c>
    </row>
    <row r="4019" spans="4:7">
      <c r="D4019" t="str">
        <f>D284</f>
        <v>DESMONTE: 317+700 - 319+200</v>
      </c>
      <c r="G4019" s="13">
        <f>G284</f>
        <v>898907.35</v>
      </c>
    </row>
    <row r="4020" spans="4:7">
      <c r="D4020" t="str">
        <f>D293</f>
        <v>DESMONTE: 321+070 - 321+319</v>
      </c>
      <c r="G4020" s="13">
        <f>G293</f>
        <v>171891.48</v>
      </c>
    </row>
    <row r="4021" spans="4:7">
      <c r="D4021" t="str">
        <f>D317</f>
        <v>DESMONTE: 331+829 - 332+269</v>
      </c>
      <c r="G4021" s="13">
        <f>G317</f>
        <v>96483.67</v>
      </c>
    </row>
    <row r="4022" spans="4:7">
      <c r="D4022" t="str">
        <f>D339</f>
        <v>DESMONTE: 332+589 - 332+949</v>
      </c>
      <c r="G4022" s="13">
        <f>G339</f>
        <v>252903.82</v>
      </c>
    </row>
    <row r="4023" spans="4:7">
      <c r="D4023" t="str">
        <f>D356</f>
        <v>TERRAPLÉN: 327+700 - 328+200</v>
      </c>
      <c r="G4023" s="13">
        <f>G356</f>
        <v>28881</v>
      </c>
    </row>
    <row r="4024" spans="4:7">
      <c r="D4024" t="str">
        <f>D365</f>
        <v>TERRAPLÉN: 335+506 - 335+546</v>
      </c>
      <c r="G4024" s="13">
        <f>G365</f>
        <v>578346.53</v>
      </c>
    </row>
    <row r="4025" spans="4:7">
      <c r="D4025" t="str">
        <f>D384</f>
        <v>ZONA ANTES DE ADAMUZ. PK 304+800-305+500</v>
      </c>
      <c r="G4025" s="13">
        <f>G384</f>
        <v>128433.74</v>
      </c>
    </row>
    <row r="4026" spans="4:7">
      <c r="D4026" t="str">
        <f>D407</f>
        <v>ZONA ANTES DE ADAMUZ. PK 306+100-306+500</v>
      </c>
      <c r="G4026" s="13">
        <f>G407</f>
        <v>60829.8</v>
      </c>
    </row>
    <row r="4027" spans="4:7">
      <c r="D4027" t="str">
        <f>D418</f>
        <v>ZONA CERCA DE ADAMUZ. PK 309+100-309+200</v>
      </c>
      <c r="G4027" s="13">
        <f>G418</f>
        <v>10191.14</v>
      </c>
    </row>
    <row r="4028" spans="4:7">
      <c r="D4028" t="str">
        <f>D431</f>
        <v>ZONA CERCA DE ADAMUZ. PK 309+800-310+200</v>
      </c>
      <c r="G4028" s="13">
        <f>G431</f>
        <v>75713.070000000007</v>
      </c>
    </row>
    <row r="4029" spans="4:7">
      <c r="D4029" t="str">
        <f>D454</f>
        <v>ZONA B.S. TÚNEL CHURRETELES ALTOS. DESMONTE PK 303+724</v>
      </c>
      <c r="G4029" s="13">
        <f>G454</f>
        <v>201506.81</v>
      </c>
    </row>
    <row r="4030" spans="4:7">
      <c r="D4030" t="str">
        <f>D485</f>
        <v>SANEOS</v>
      </c>
      <c r="G4030" s="13">
        <f>G485</f>
        <v>457669.74</v>
      </c>
    </row>
    <row r="4031" spans="4:7">
      <c r="D4031" t="str">
        <f>D492</f>
        <v>CONSOLIDACIONES Y REPOSICIONES</v>
      </c>
      <c r="G4031" s="13">
        <f>G492</f>
        <v>944707.07</v>
      </c>
    </row>
    <row r="4032" spans="4:7">
      <c r="D4032" t="str">
        <f>D502</f>
        <v>DRENAJE E IMPERMEABILIZACIONES</v>
      </c>
      <c r="G4032" s="13">
        <f>G502</f>
        <v>85891.71</v>
      </c>
    </row>
    <row r="4033" spans="4:7">
      <c r="D4033" t="str">
        <f>D507</f>
        <v>SUPERESTRUCTURA Y EQUIPAMIENTOS</v>
      </c>
      <c r="G4033" s="13">
        <f>G507</f>
        <v>784193.23</v>
      </c>
    </row>
    <row r="4034" spans="4:7">
      <c r="D4034" t="str">
        <f>D528</f>
        <v>MEDIOS AUXILIARES Y VARIOS</v>
      </c>
      <c r="G4034" s="13">
        <f>G528</f>
        <v>662378.77</v>
      </c>
    </row>
    <row r="4035" spans="4:7">
      <c r="D4035" t="str">
        <f>D536</f>
        <v>SANEOS</v>
      </c>
      <c r="G4035" s="13">
        <f>G536</f>
        <v>59399.06</v>
      </c>
    </row>
    <row r="4036" spans="4:7">
      <c r="D4036" t="str">
        <f>D542</f>
        <v>CONSOLIDACIONES Y REPOSICIONES</v>
      </c>
      <c r="G4036" s="13">
        <f>G542</f>
        <v>125894.39999999999</v>
      </c>
    </row>
    <row r="4037" spans="4:7">
      <c r="D4037" t="str">
        <f>D553</f>
        <v>ELEMENTOS Y REFUERZOS ESTRUCTURALES</v>
      </c>
      <c r="G4037" s="13">
        <f>G553</f>
        <v>19805.400000000001</v>
      </c>
    </row>
    <row r="4038" spans="4:7">
      <c r="D4038" t="str">
        <f>D557</f>
        <v>DRENAJE E IMPERMEABILIZACIONES</v>
      </c>
      <c r="G4038" s="13">
        <f>G557</f>
        <v>6214</v>
      </c>
    </row>
    <row r="4039" spans="4:7">
      <c r="D4039" t="str">
        <f>D562</f>
        <v>SUPERESTRUCTURA Y EQUIPAMIENTOS</v>
      </c>
      <c r="G4039" s="13">
        <f>G562</f>
        <v>181539.98</v>
      </c>
    </row>
    <row r="4040" spans="4:7">
      <c r="D4040" t="str">
        <f>D582</f>
        <v>MEDIOS AUXILIARES Y VARIOS</v>
      </c>
      <c r="G4040" s="13">
        <f>G582</f>
        <v>5830</v>
      </c>
    </row>
    <row r="4041" spans="4:7">
      <c r="D4041" t="str">
        <f>D588</f>
        <v>SANEOS</v>
      </c>
      <c r="G4041" s="13">
        <f>G588</f>
        <v>51352.28</v>
      </c>
    </row>
    <row r="4042" spans="4:7">
      <c r="D4042" t="str">
        <f>D594</f>
        <v>CONSOLIDACIONES Y REPOSICIONES</v>
      </c>
      <c r="G4042" s="13">
        <f>G594</f>
        <v>115267.99</v>
      </c>
    </row>
    <row r="4043" spans="4:7">
      <c r="D4043" t="str">
        <f>D605</f>
        <v>DRENAJE E IMPERMEABILIZACIONES</v>
      </c>
      <c r="G4043" s="13">
        <f>G605</f>
        <v>6214</v>
      </c>
    </row>
    <row r="4044" spans="4:7">
      <c r="D4044" t="str">
        <f>D610</f>
        <v>SUPERESTRUCTURA Y EQUIPAMIENTOS</v>
      </c>
      <c r="G4044" s="13">
        <f>G610</f>
        <v>179398.58</v>
      </c>
    </row>
    <row r="4045" spans="4:7">
      <c r="D4045" t="str">
        <f>D629</f>
        <v>MEDIOS AUXILIARES Y VARIOS</v>
      </c>
      <c r="G4045" s="13">
        <f>G629</f>
        <v>5830</v>
      </c>
    </row>
    <row r="4046" spans="4:7">
      <c r="D4046" t="str">
        <f>D635</f>
        <v>SUPERESTRUCTURA Y EQUIPAMIENTOS</v>
      </c>
      <c r="G4046" s="13">
        <f>G635</f>
        <v>37390.35</v>
      </c>
    </row>
    <row r="4047" spans="4:7">
      <c r="D4047" t="str">
        <f>D644</f>
        <v>MEDIOS AUXILIARES Y VARIOS</v>
      </c>
      <c r="G4047" s="13">
        <f>G644</f>
        <v>1955.06</v>
      </c>
    </row>
    <row r="4048" spans="4:7">
      <c r="D4048" t="str">
        <f>D652</f>
        <v>SANEOS</v>
      </c>
      <c r="G4048" s="13">
        <f>G652</f>
        <v>494845.54</v>
      </c>
    </row>
    <row r="4049" spans="4:7">
      <c r="D4049" t="str">
        <f>D658</f>
        <v>CONSOLIDACIONES Y REPOSICIONES</v>
      </c>
      <c r="G4049" s="13">
        <f>G658</f>
        <v>257201.44</v>
      </c>
    </row>
    <row r="4050" spans="4:7">
      <c r="D4050" t="str">
        <f>D670</f>
        <v>ELEMENTOS Y REFUERZOS ESTRUCTURALES</v>
      </c>
      <c r="G4050" s="13">
        <f>G670</f>
        <v>40910.160000000003</v>
      </c>
    </row>
    <row r="4051" spans="4:7">
      <c r="D4051" t="str">
        <f>D677</f>
        <v>DRENAJE E IMPERMEABILIZACIONES</v>
      </c>
      <c r="G4051" s="13">
        <f>G677</f>
        <v>46008.25</v>
      </c>
    </row>
    <row r="4052" spans="4:7">
      <c r="D4052" t="str">
        <f>D684</f>
        <v>SUPERESTRUCTURA Y EQUIPAMIENTOS</v>
      </c>
      <c r="G4052" s="13">
        <f>G684</f>
        <v>954739.55</v>
      </c>
    </row>
    <row r="4053" spans="4:7">
      <c r="D4053" t="str">
        <f>D704</f>
        <v>MEDIOS AUXILIARES Y VARIOS</v>
      </c>
      <c r="G4053" s="13">
        <f>G704</f>
        <v>481232.06</v>
      </c>
    </row>
    <row r="4054" spans="4:7">
      <c r="D4054" t="str">
        <f>D718</f>
        <v>REPOSICIÓN DE VÍA</v>
      </c>
      <c r="G4054" s="13">
        <f>G718</f>
        <v>367476.58</v>
      </c>
    </row>
    <row r="4055" spans="4:7">
      <c r="D4055" t="str">
        <f>D741</f>
        <v>SANEOS</v>
      </c>
      <c r="G4055" s="13">
        <f>G741</f>
        <v>152661.72</v>
      </c>
    </row>
    <row r="4056" spans="4:7">
      <c r="D4056" t="str">
        <f>D747</f>
        <v>CONSOLIDACIONES Y REPOSICIONES</v>
      </c>
      <c r="G4056" s="13">
        <f>G747</f>
        <v>168650.35</v>
      </c>
    </row>
    <row r="4057" spans="4:7">
      <c r="D4057" t="str">
        <f>D759</f>
        <v>ELEMENTOS Y REFUERZOS ESTRUCTURALES</v>
      </c>
      <c r="G4057" s="13">
        <f>G759</f>
        <v>32207.47</v>
      </c>
    </row>
    <row r="4058" spans="4:7">
      <c r="D4058" t="str">
        <f>D766</f>
        <v>DRENAJE E IMPERMEABILIZACIONES</v>
      </c>
      <c r="G4058" s="13">
        <f>G766</f>
        <v>13642.24</v>
      </c>
    </row>
    <row r="4059" spans="4:7">
      <c r="D4059" t="str">
        <f>D772</f>
        <v>SUPERESTRUCTURA Y EQUIPAMIENTOS</v>
      </c>
      <c r="G4059" s="13">
        <f>G772</f>
        <v>565749.13</v>
      </c>
    </row>
    <row r="4060" spans="4:7">
      <c r="D4060" t="str">
        <f>D793</f>
        <v>MEDIOS AUXILIARES Y VARIOS</v>
      </c>
      <c r="G4060" s="13">
        <f>G793</f>
        <v>316367.78000000003</v>
      </c>
    </row>
    <row r="4061" spans="4:7">
      <c r="D4061" t="str">
        <f>D807</f>
        <v>REPOSICIÓN DE VÍA</v>
      </c>
      <c r="G4061" s="13">
        <f>G807</f>
        <v>271054.73</v>
      </c>
    </row>
    <row r="4062" spans="4:7">
      <c r="D4062" t="str">
        <f>D830</f>
        <v>SANEOS</v>
      </c>
      <c r="G4062" s="13">
        <f>G830</f>
        <v>12426.48</v>
      </c>
    </row>
    <row r="4063" spans="4:7">
      <c r="D4063" t="str">
        <f>D836</f>
        <v>CONSOLIDACIONES Y REPOSICIONES</v>
      </c>
      <c r="G4063" s="13">
        <f>G836</f>
        <v>30192.62</v>
      </c>
    </row>
    <row r="4064" spans="4:7">
      <c r="D4064" t="str">
        <f>D843</f>
        <v>ELEMENTOS Y REFUERZOS ESTRUCTURALES</v>
      </c>
      <c r="G4064" s="13">
        <f>G843</f>
        <v>2574</v>
      </c>
    </row>
    <row r="4065" spans="4:7">
      <c r="D4065" t="str">
        <f>D847</f>
        <v>DRENAJE E IMPERMEABILIZACIONES</v>
      </c>
      <c r="G4065" s="13">
        <f>G847</f>
        <v>3244.14</v>
      </c>
    </row>
    <row r="4066" spans="4:7">
      <c r="D4066" t="str">
        <f>D851</f>
        <v>SUPERESTRUCTURA Y EQUIPAMIENTOS</v>
      </c>
      <c r="G4066" s="13">
        <f>G851</f>
        <v>116642.02</v>
      </c>
    </row>
    <row r="4067" spans="4:7">
      <c r="D4067" t="str">
        <f>D868</f>
        <v>MEDIOS AUXILIARES Y VARIOS</v>
      </c>
      <c r="G4067" s="13">
        <f>G868</f>
        <v>5830</v>
      </c>
    </row>
    <row r="4068" spans="4:7">
      <c r="D4068" t="str">
        <f>D872</f>
        <v>REPOSICIÓN DE VÍA</v>
      </c>
      <c r="G4068" s="13">
        <f>G872</f>
        <v>84304.6</v>
      </c>
    </row>
    <row r="4069" spans="4:7">
      <c r="D4069" t="str">
        <f>D892</f>
        <v>SANEOS</v>
      </c>
      <c r="G4069" s="13">
        <f>G892</f>
        <v>98872.44</v>
      </c>
    </row>
    <row r="4070" spans="4:7">
      <c r="D4070" t="str">
        <f>D898</f>
        <v>CONSOLIDACIONES Y REPOSICIONES</v>
      </c>
      <c r="G4070" s="13">
        <f>G898</f>
        <v>129186.89</v>
      </c>
    </row>
    <row r="4071" spans="4:7">
      <c r="D4071" t="str">
        <f>D910</f>
        <v>ELEMENTOS Y REFUERZOS ESTRUCTURALES</v>
      </c>
      <c r="G4071" s="13">
        <f>G910</f>
        <v>27856.13</v>
      </c>
    </row>
    <row r="4072" spans="4:7">
      <c r="D4072" t="str">
        <f>D917</f>
        <v>DRENAJE E IMPERMEABILIZACIONES</v>
      </c>
      <c r="G4072" s="13">
        <f>G917</f>
        <v>21990.37</v>
      </c>
    </row>
    <row r="4073" spans="4:7">
      <c r="D4073" t="str">
        <f>D924</f>
        <v>SUPERESTRUCTURA Y EQUIPAMIENTOS</v>
      </c>
      <c r="G4073" s="13">
        <f>G924</f>
        <v>451906.34</v>
      </c>
    </row>
    <row r="4074" spans="4:7">
      <c r="D4074" t="str">
        <f>D944</f>
        <v>MEDIOS AUXILIARES Y VARIOS</v>
      </c>
      <c r="G4074" s="13">
        <f>G944</f>
        <v>233935.64</v>
      </c>
    </row>
    <row r="4075" spans="4:7">
      <c r="D4075" t="str">
        <f>D958</f>
        <v>REPOSICIÓN DE VÍA</v>
      </c>
      <c r="G4075" s="13">
        <f>G958</f>
        <v>223520.45</v>
      </c>
    </row>
    <row r="4076" spans="4:7">
      <c r="D4076" t="str">
        <f>D981</f>
        <v>SANEOS</v>
      </c>
      <c r="G4076" s="13">
        <f>G981</f>
        <v>198711.94</v>
      </c>
    </row>
    <row r="4077" spans="4:7">
      <c r="D4077" t="str">
        <f>D987</f>
        <v>CONSOLIDACIONES Y REPOSICIONES</v>
      </c>
      <c r="G4077" s="13">
        <f>G987</f>
        <v>237478.57</v>
      </c>
    </row>
    <row r="4078" spans="4:7">
      <c r="D4078" t="str">
        <f>D999</f>
        <v>ELEMENTOS Y REFUERZOS ESTRUCTURALES</v>
      </c>
      <c r="G4078" s="13">
        <f>G999</f>
        <v>38734.49</v>
      </c>
    </row>
    <row r="4079" spans="4:7">
      <c r="D4079" t="str">
        <f>D1006</f>
        <v>DRENAJE E IMPERMEABILIZACIONES</v>
      </c>
      <c r="G4079" s="13">
        <f>G1006</f>
        <v>45919.07</v>
      </c>
    </row>
    <row r="4080" spans="4:7">
      <c r="D4080" t="str">
        <f>D1013</f>
        <v>SUPERESTRUCTURA Y EQUIPAMIENTOS</v>
      </c>
      <c r="G4080" s="13">
        <f>G1013</f>
        <v>795275.75</v>
      </c>
    </row>
    <row r="4081" spans="4:7">
      <c r="D4081" t="str">
        <f>D1034</f>
        <v>MEDIOS AUXILIARES Y VARIOS</v>
      </c>
      <c r="G4081" s="13">
        <f>G1034</f>
        <v>464119.17</v>
      </c>
    </row>
    <row r="4082" spans="4:7">
      <c r="D4082" t="str">
        <f>D1050</f>
        <v>REPOSICIÓN DE VÍA</v>
      </c>
      <c r="G4082" s="13">
        <f>G1050</f>
        <v>343862.39</v>
      </c>
    </row>
    <row r="4083" spans="4:7">
      <c r="D4083" t="str">
        <f>D1073</f>
        <v>SANEOS</v>
      </c>
      <c r="G4083" s="13">
        <f>G1073</f>
        <v>115555.73</v>
      </c>
    </row>
    <row r="4084" spans="4:7">
      <c r="D4084" t="str">
        <f>D1079</f>
        <v>CONSOLIDACIONES Y REPOSICIONES</v>
      </c>
      <c r="G4084" s="13">
        <f>G1079</f>
        <v>101053.58</v>
      </c>
    </row>
    <row r="4085" spans="4:7">
      <c r="D4085" t="str">
        <f>D1091</f>
        <v>ELEMENTOS Y REFUERZOS ESTRUCTURALES</v>
      </c>
      <c r="G4085" s="13">
        <f>G1091</f>
        <v>25680.46</v>
      </c>
    </row>
    <row r="4086" spans="4:7">
      <c r="D4086" t="str">
        <f>D1098</f>
        <v>DRENAJE E IMPERMEABILIZACIONES</v>
      </c>
      <c r="G4086" s="13">
        <f>G1098</f>
        <v>17913.47</v>
      </c>
    </row>
    <row r="4087" spans="4:7">
      <c r="D4087" t="str">
        <f>D1105</f>
        <v>SUPERESTRUCTURA Y EQUIPAMIENTOS</v>
      </c>
      <c r="G4087" s="13">
        <f>G1105</f>
        <v>336222.51</v>
      </c>
    </row>
    <row r="4088" spans="4:7">
      <c r="D4088" t="str">
        <f>D1126</f>
        <v>MEDIOS AUXILIARES Y VARIOS</v>
      </c>
      <c r="G4088" s="13">
        <f>G1126</f>
        <v>192719.57</v>
      </c>
    </row>
    <row r="4089" spans="4:7">
      <c r="D4089" t="str">
        <f>D1140</f>
        <v>REPOSICIÓN DE VÍA</v>
      </c>
      <c r="G4089" s="13">
        <f>G1140</f>
        <v>199865.48</v>
      </c>
    </row>
    <row r="4090" spans="4:7">
      <c r="D4090" t="str">
        <f>D1163</f>
        <v>SANEOS</v>
      </c>
      <c r="G4090" s="13">
        <f>G1163</f>
        <v>272829.34999999998</v>
      </c>
    </row>
    <row r="4091" spans="4:7">
      <c r="D4091" t="str">
        <f>D1169</f>
        <v>CONSOLIDACIONES Y REPOSICIONES</v>
      </c>
      <c r="G4091" s="13">
        <f>G1169</f>
        <v>258364.36</v>
      </c>
    </row>
    <row r="4092" spans="4:7">
      <c r="D4092" t="str">
        <f>D1181</f>
        <v>ELEMENTOS Y REFUERZOS ESTRUCTURALES</v>
      </c>
      <c r="G4092" s="13">
        <f>G1181</f>
        <v>40910.160000000003</v>
      </c>
    </row>
    <row r="4093" spans="4:7">
      <c r="D4093" t="str">
        <f>D1188</f>
        <v>DRENAJE E IMPERMEABILIZACIONES</v>
      </c>
      <c r="G4093" s="13">
        <f>G1188</f>
        <v>46008.25</v>
      </c>
    </row>
    <row r="4094" spans="4:7">
      <c r="D4094" t="str">
        <f>D1195</f>
        <v>SUPERESTRUCTURA Y EQUIPAMIENTOS</v>
      </c>
      <c r="G4094" s="13">
        <f>G1195</f>
        <v>954739.55</v>
      </c>
    </row>
    <row r="4095" spans="4:7">
      <c r="D4095" t="str">
        <f>D1215</f>
        <v>MEDIOS AUXILIARES Y VARIOS</v>
      </c>
      <c r="G4095" s="13">
        <f>G1215</f>
        <v>481232.06</v>
      </c>
    </row>
    <row r="4096" spans="4:7">
      <c r="D4096" t="str">
        <f>D1229</f>
        <v>REPOSICIÓN DE VÍA</v>
      </c>
      <c r="G4096" s="13">
        <f>G1229</f>
        <v>366985.58</v>
      </c>
    </row>
    <row r="4097" spans="4:7">
      <c r="D4097" t="str">
        <f>D1252</f>
        <v>SANEOS</v>
      </c>
      <c r="G4097" s="13">
        <f>G1252</f>
        <v>105131.22</v>
      </c>
    </row>
    <row r="4098" spans="4:7">
      <c r="D4098" t="str">
        <f>D1258</f>
        <v>CONSOLIDACIONES Y REPOSICIONES</v>
      </c>
      <c r="G4098" s="13">
        <f>G1258</f>
        <v>148687</v>
      </c>
    </row>
    <row r="4099" spans="4:7">
      <c r="D4099" t="str">
        <f>D1270</f>
        <v>ELEMENTOS Y REFUERZOS ESTRUCTURALES</v>
      </c>
      <c r="G4099" s="13">
        <f>G1270</f>
        <v>30449.11</v>
      </c>
    </row>
    <row r="4100" spans="4:7">
      <c r="D4100" t="str">
        <f>D1277</f>
        <v>DRENAJE E IMPERMEABILIZACIONES</v>
      </c>
      <c r="G4100" s="13">
        <f>G1277</f>
        <v>11826.08</v>
      </c>
    </row>
    <row r="4101" spans="4:7">
      <c r="D4101" t="str">
        <f>D1283</f>
        <v>SUPERESTRUCTURA Y EQUIPAMIENTOS</v>
      </c>
      <c r="G4101" s="13">
        <f>G1283</f>
        <v>489240.25</v>
      </c>
    </row>
    <row r="4102" spans="4:7">
      <c r="D4102" t="str">
        <f>D1304</f>
        <v>MEDIOS AUXILIARES Y VARIOS</v>
      </c>
      <c r="G4102" s="13">
        <f>G1304</f>
        <v>275151.71000000002</v>
      </c>
    </row>
    <row r="4103" spans="4:7">
      <c r="D4103" t="str">
        <f>D1318</f>
        <v>REPOSICIÓN DE VÍA</v>
      </c>
      <c r="G4103" s="13">
        <f>G1318</f>
        <v>246989.72</v>
      </c>
    </row>
    <row r="4104" spans="4:7">
      <c r="D4104" t="str">
        <f>D1341</f>
        <v>SANEOS</v>
      </c>
      <c r="G4104" s="13">
        <f>G1341</f>
        <v>175565.36</v>
      </c>
    </row>
    <row r="4105" spans="4:7">
      <c r="D4105" t="str">
        <f>D1347</f>
        <v>CONSOLIDACIONES Y REPOSICIONES</v>
      </c>
      <c r="G4105" s="13">
        <f>G1347</f>
        <v>149758.9</v>
      </c>
    </row>
    <row r="4106" spans="4:7">
      <c r="D4106" t="str">
        <f>D1359</f>
        <v>ELEMENTOS Y REFUERZOS ESTRUCTURALES</v>
      </c>
      <c r="G4106" s="13">
        <f>G1359</f>
        <v>30449.11</v>
      </c>
    </row>
    <row r="4107" spans="4:7">
      <c r="D4107" t="str">
        <f>D1366</f>
        <v>DRENAJE E IMPERMEABILIZACIONES</v>
      </c>
      <c r="G4107" s="13">
        <f>G1366</f>
        <v>16894.580000000002</v>
      </c>
    </row>
    <row r="4108" spans="4:7">
      <c r="D4108" t="str">
        <f>D1373</f>
        <v>SUPERESTRUCTURA Y EQUIPAMIENTOS</v>
      </c>
      <c r="G4108" s="13">
        <f>G1373</f>
        <v>489985.68</v>
      </c>
    </row>
    <row r="4109" spans="4:7">
      <c r="D4109" t="str">
        <f>D1395</f>
        <v>MEDIOS AUXILIARES Y VARIOS</v>
      </c>
      <c r="G4109" s="13">
        <f>G1395</f>
        <v>277562.81</v>
      </c>
    </row>
    <row r="4110" spans="4:7">
      <c r="D4110" t="str">
        <f>D1410</f>
        <v>REPOSICIÓN DE VÍA</v>
      </c>
      <c r="G4110" s="13">
        <f>G1410</f>
        <v>246989.72</v>
      </c>
    </row>
    <row r="4111" spans="4:7">
      <c r="D4111" t="str">
        <f>D1433</f>
        <v>SANEOS</v>
      </c>
      <c r="G4111" s="13">
        <f>G1433</f>
        <v>132844.15</v>
      </c>
    </row>
    <row r="4112" spans="4:7">
      <c r="D4112" t="str">
        <f>D1438</f>
        <v>CONSOLIDACIONES Y REPOSICIONES</v>
      </c>
      <c r="G4112" s="13">
        <f>G1438</f>
        <v>271300.88</v>
      </c>
    </row>
    <row r="4113" spans="4:7">
      <c r="D4113" t="str">
        <f>D1449</f>
        <v>DRENAJE E IMPERMEABILIZACIONES</v>
      </c>
      <c r="G4113" s="13">
        <f>G1449</f>
        <v>23806.959999999999</v>
      </c>
    </row>
    <row r="4114" spans="4:7">
      <c r="D4114" t="str">
        <f>D1454</f>
        <v>SUPERESTRUCTURA Y EQUIPAMIENTOS</v>
      </c>
      <c r="G4114" s="13">
        <f>G1454</f>
        <v>233773.52</v>
      </c>
    </row>
    <row r="4115" spans="4:7">
      <c r="D4115" t="str">
        <f>D1467</f>
        <v>MEDIOS AUXILIARES Y VARIOS</v>
      </c>
      <c r="G4115" s="13">
        <f>G1467</f>
        <v>223394.59</v>
      </c>
    </row>
    <row r="4116" spans="4:7">
      <c r="D4116" t="str">
        <f>D1478</f>
        <v>SANEOS</v>
      </c>
      <c r="G4116" s="13">
        <f>G1478</f>
        <v>19198.650000000001</v>
      </c>
    </row>
    <row r="4117" spans="4:7">
      <c r="D4117" t="str">
        <f>D1483</f>
        <v>CONSOLIDACIONES Y REPOSICIONES</v>
      </c>
      <c r="G4117" s="13">
        <f>G1483</f>
        <v>47976.47</v>
      </c>
    </row>
    <row r="4118" spans="4:7">
      <c r="D4118" t="str">
        <f>D1493</f>
        <v>ELEMENTOS Y REFUERZOS ESTRUCTURALES</v>
      </c>
      <c r="G4118" s="13">
        <f>G1493</f>
        <v>74562.66</v>
      </c>
    </row>
    <row r="4119" spans="4:7">
      <c r="D4119" t="str">
        <f>D1498</f>
        <v>DRENAJE E IMPERMEABILIZACIONES</v>
      </c>
      <c r="G4119" s="13">
        <f>G1498</f>
        <v>16375.36</v>
      </c>
    </row>
    <row r="4120" spans="4:7">
      <c r="D4120" t="str">
        <f>D1503</f>
        <v>SUPERESTRUCTURA Y EQUIPAMIENTOS</v>
      </c>
      <c r="G4120" s="13">
        <f>G1503</f>
        <v>4741.2700000000004</v>
      </c>
    </row>
    <row r="4121" spans="4:7">
      <c r="D4121" t="str">
        <f>D1508</f>
        <v>MEDIOS AUXILIARES Y VARIOS</v>
      </c>
      <c r="G4121" s="13">
        <f>G1508</f>
        <v>21242.87</v>
      </c>
    </row>
    <row r="4122" spans="4:7">
      <c r="D4122" t="str">
        <f>D1518</f>
        <v>SANEOS</v>
      </c>
      <c r="G4122" s="13">
        <f>G1518</f>
        <v>14285.73</v>
      </c>
    </row>
    <row r="4123" spans="4:7">
      <c r="D4123" t="str">
        <f>D1523</f>
        <v>CONSOLIDACIONES Y REPOSICIONES</v>
      </c>
      <c r="G4123" s="13">
        <f>G1523</f>
        <v>22727.05</v>
      </c>
    </row>
    <row r="4124" spans="4:7">
      <c r="D4124" t="str">
        <f>D1531</f>
        <v>ELEMENTOS Y REFUERZOS ESTRUCTURALES</v>
      </c>
      <c r="G4124" s="13">
        <f>G1531</f>
        <v>9783.2000000000007</v>
      </c>
    </row>
    <row r="4125" spans="4:7">
      <c r="D4125" t="str">
        <f>D1535</f>
        <v>DRENAJE E IMPERMEABILIZACIONES</v>
      </c>
      <c r="G4125" s="13">
        <f>G1535</f>
        <v>10249.1</v>
      </c>
    </row>
    <row r="4126" spans="4:7">
      <c r="D4126" t="str">
        <f>D1540</f>
        <v>SUPERESTRUCTURA Y EQUIPAMIENTOS</v>
      </c>
      <c r="G4126" s="13">
        <f>G1540</f>
        <v>8329.7199999999993</v>
      </c>
    </row>
    <row r="4127" spans="4:7">
      <c r="D4127" t="str">
        <f>D1548</f>
        <v>MEDIOS AUXILIARES Y VARIOS</v>
      </c>
      <c r="G4127" s="13">
        <f>G1548</f>
        <v>16182.25</v>
      </c>
    </row>
    <row r="4128" spans="4:7">
      <c r="D4128" t="str">
        <f>D1558</f>
        <v>SANEOS</v>
      </c>
      <c r="G4128" s="13">
        <f>G1558</f>
        <v>6672.73</v>
      </c>
    </row>
    <row r="4129" spans="4:7">
      <c r="D4129" t="str">
        <f>D1563</f>
        <v>CONSOLIDACIONES Y REPOSICIONES</v>
      </c>
      <c r="G4129" s="13">
        <f>G1563</f>
        <v>8559.08</v>
      </c>
    </row>
    <row r="4130" spans="4:7">
      <c r="D4130" t="str">
        <f>D1572</f>
        <v>ELEMENTOS Y REFUERZOS ESTRUCTURALES</v>
      </c>
      <c r="G4130" s="13">
        <f>G1572</f>
        <v>19566.400000000001</v>
      </c>
    </row>
    <row r="4131" spans="4:7">
      <c r="D4131" t="str">
        <f>D1576</f>
        <v>DRENAJE E IMPERMEABILIZACIONES</v>
      </c>
      <c r="G4131" s="13">
        <f>G1576</f>
        <v>21090.05</v>
      </c>
    </row>
    <row r="4132" spans="4:7">
      <c r="D4132" t="str">
        <f>D1581</f>
        <v>SUPERESTRUCTURA Y EQUIPAMIENTOS</v>
      </c>
      <c r="G4132" s="13">
        <f>G1581</f>
        <v>10874.52</v>
      </c>
    </row>
    <row r="4133" spans="4:7">
      <c r="D4133" t="str">
        <f>D1593</f>
        <v>MEDIOS AUXILIARES Y VARIOS</v>
      </c>
      <c r="G4133" s="13">
        <f>G1593</f>
        <v>16593.240000000002</v>
      </c>
    </row>
    <row r="4134" spans="4:7">
      <c r="D4134" t="str">
        <f>D1603</f>
        <v>SANEOS</v>
      </c>
      <c r="G4134" s="13">
        <f>G1603</f>
        <v>4764.24</v>
      </c>
    </row>
    <row r="4135" spans="4:7">
      <c r="D4135" t="str">
        <f>D1608</f>
        <v>CONSOLIDACIONES Y REPOSICIONES</v>
      </c>
      <c r="G4135" s="13">
        <f>G1608</f>
        <v>6228.63</v>
      </c>
    </row>
    <row r="4136" spans="4:7">
      <c r="D4136" t="str">
        <f>D1615</f>
        <v>ELEMENTOS Y REFUERZOS ESTRUCTURALES</v>
      </c>
      <c r="G4136" s="13">
        <f>G1615</f>
        <v>4891.6000000000004</v>
      </c>
    </row>
    <row r="4137" spans="4:7">
      <c r="D4137" t="str">
        <f>D1619</f>
        <v>DRENAJE E IMPERMEABILIZACIONES</v>
      </c>
      <c r="G4137" s="13">
        <f>G1619</f>
        <v>3044.35</v>
      </c>
    </row>
    <row r="4138" spans="4:7">
      <c r="D4138" t="str">
        <f>D1623</f>
        <v>SUPERESTRUCTURA Y EQUIPAMIENTOS</v>
      </c>
      <c r="G4138" s="13">
        <f>G1623</f>
        <v>351.69</v>
      </c>
    </row>
    <row r="4139" spans="4:7">
      <c r="D4139" t="str">
        <f>D1629</f>
        <v>MEDIOS AUXILIARES Y VARIOS</v>
      </c>
      <c r="G4139" s="13">
        <f>G1629</f>
        <v>16627.71</v>
      </c>
    </row>
    <row r="4140" spans="4:7">
      <c r="D4140" t="str">
        <f>D1639</f>
        <v>SANEOS</v>
      </c>
      <c r="G4140" s="13">
        <f>G1639</f>
        <v>12266.99</v>
      </c>
    </row>
    <row r="4141" spans="4:7">
      <c r="D4141" t="str">
        <f>D1644</f>
        <v>CONSOLIDACIONES Y REPOSICIONES</v>
      </c>
      <c r="G4141" s="13">
        <f>G1644</f>
        <v>14054.48</v>
      </c>
    </row>
    <row r="4142" spans="4:7">
      <c r="D4142" t="str">
        <f>D1651</f>
        <v>SUPERESTRUCTURA Y EQUIPAMIENTOS</v>
      </c>
      <c r="G4142" s="13">
        <f>G1651</f>
        <v>2523.15</v>
      </c>
    </row>
    <row r="4143" spans="4:7">
      <c r="D4143" t="str">
        <f>D1657</f>
        <v>MEDIOS AUXILIARES Y VARIOS</v>
      </c>
      <c r="G4143" s="13">
        <f>G1657</f>
        <v>19848.400000000001</v>
      </c>
    </row>
    <row r="4144" spans="4:7">
      <c r="D4144" t="str">
        <f>D1665</f>
        <v>SANEOS</v>
      </c>
      <c r="G4144" s="13">
        <f>G1665</f>
        <v>5117.1499999999996</v>
      </c>
    </row>
    <row r="4145" spans="4:7">
      <c r="D4145" t="str">
        <f>D1670</f>
        <v>CONSOLIDACIONES Y REPOSICIONES</v>
      </c>
      <c r="G4145" s="13">
        <f>G1670</f>
        <v>9188.85</v>
      </c>
    </row>
    <row r="4146" spans="4:7">
      <c r="D4146" t="str">
        <f>D1679</f>
        <v>DRENAJE E IMPERMEABILIZACIONES</v>
      </c>
      <c r="G4146" s="13">
        <f>G1679</f>
        <v>5703.66</v>
      </c>
    </row>
    <row r="4147" spans="4:7">
      <c r="D4147" t="str">
        <f>D1684</f>
        <v>SUPERESTRUCTURA Y EQUIPAMIENTOS</v>
      </c>
      <c r="G4147" s="13">
        <f>G1684</f>
        <v>1165.99</v>
      </c>
    </row>
    <row r="4148" spans="4:7">
      <c r="D4148" t="str">
        <f>D1690</f>
        <v>MEDIOS AUXILIARES Y VARIOS</v>
      </c>
      <c r="G4148" s="13">
        <f>G1690</f>
        <v>16153.03</v>
      </c>
    </row>
    <row r="4149" spans="4:7">
      <c r="D4149" t="str">
        <f>D1700</f>
        <v>SANEOS</v>
      </c>
      <c r="G4149" s="13">
        <f>G1700</f>
        <v>21198.92</v>
      </c>
    </row>
    <row r="4150" spans="4:7">
      <c r="D4150" t="str">
        <f>D1706</f>
        <v>CONSOLIDACIONES Y REPOSICIONES</v>
      </c>
      <c r="G4150" s="13">
        <f>G1706</f>
        <v>52235.17</v>
      </c>
    </row>
    <row r="4151" spans="4:7">
      <c r="D4151" t="str">
        <f>D1717</f>
        <v>DRENAJE E IMPERMEABILIZACIONES</v>
      </c>
      <c r="G4151" s="13">
        <f>G1717</f>
        <v>2414.9</v>
      </c>
    </row>
    <row r="4152" spans="4:7">
      <c r="D4152" t="str">
        <f>D1722</f>
        <v>SUPERESTRUCTURA Y EQUIPAMIENTOS</v>
      </c>
      <c r="G4152" s="13">
        <f>G1722</f>
        <v>73719.5</v>
      </c>
    </row>
    <row r="4153" spans="4:7">
      <c r="D4153" t="str">
        <f>D1734</f>
        <v>MEDIOS AUXILIARES Y VARIOS</v>
      </c>
      <c r="G4153" s="13">
        <f>G1734</f>
        <v>23377.8</v>
      </c>
    </row>
    <row r="4154" spans="4:7">
      <c r="D4154" t="str">
        <f>D1744</f>
        <v>SANEOS</v>
      </c>
      <c r="G4154" s="13">
        <f>G1744</f>
        <v>5435.49</v>
      </c>
    </row>
    <row r="4155" spans="4:7">
      <c r="D4155" t="str">
        <f>D1749</f>
        <v>CONSOLIDACIONES Y REPOSICIONES</v>
      </c>
      <c r="G4155" s="13">
        <f>G1749</f>
        <v>9423.7800000000007</v>
      </c>
    </row>
    <row r="4156" spans="4:7">
      <c r="D4156" t="str">
        <f>D1759</f>
        <v>DRENAJE E IMPERMEABILIZACIONES</v>
      </c>
      <c r="G4156" s="13">
        <f>G1759</f>
        <v>4231.7299999999996</v>
      </c>
    </row>
    <row r="4157" spans="4:7">
      <c r="D4157" t="str">
        <f>D1763</f>
        <v>SUPERESTRUCTURA Y EQUIPAMIENTOS</v>
      </c>
      <c r="G4157" s="13">
        <f>G1763</f>
        <v>9844.68</v>
      </c>
    </row>
    <row r="4158" spans="4:7">
      <c r="D4158" t="str">
        <f>D1771</f>
        <v>MEDIOS AUXILIARES Y VARIOS</v>
      </c>
      <c r="G4158" s="13">
        <f>G1771</f>
        <v>8358.0499999999993</v>
      </c>
    </row>
    <row r="4159" spans="4:7">
      <c r="D4159" t="str">
        <f>D1781</f>
        <v>SANEOS</v>
      </c>
      <c r="G4159" s="13">
        <f>G1781</f>
        <v>5044.75</v>
      </c>
    </row>
    <row r="4160" spans="4:7">
      <c r="D4160" t="str">
        <f>D1786</f>
        <v>CONSOLIDACIONES Y REPOSICIONES</v>
      </c>
      <c r="G4160" s="13">
        <f>G1786</f>
        <v>6046.19</v>
      </c>
    </row>
    <row r="4161" spans="4:7">
      <c r="D4161" t="str">
        <f>D1793</f>
        <v>DRENAJE E IMPERMEABILIZACIONES</v>
      </c>
      <c r="G4161" s="13">
        <f>G1793</f>
        <v>2851.31</v>
      </c>
    </row>
    <row r="4162" spans="4:7">
      <c r="D4162" t="str">
        <f>D1797</f>
        <v>SUPERESTRUCTURA Y EQUIPAMIENTOS</v>
      </c>
      <c r="G4162" s="13">
        <f>G1797</f>
        <v>3938.93</v>
      </c>
    </row>
    <row r="4163" spans="4:7">
      <c r="D4163" t="str">
        <f>D1804</f>
        <v>MEDIOS AUXILIARES Y VARIOS</v>
      </c>
      <c r="G4163" s="13">
        <f>G1804</f>
        <v>5799.8</v>
      </c>
    </row>
    <row r="4164" spans="4:7">
      <c r="D4164" t="str">
        <f>D1812</f>
        <v>SANEOS</v>
      </c>
      <c r="G4164" s="13">
        <f>G1812</f>
        <v>4186.46</v>
      </c>
    </row>
    <row r="4165" spans="4:7">
      <c r="D4165" t="str">
        <f>D1817</f>
        <v>CONSOLIDACIONES Y REPOSICIONES</v>
      </c>
      <c r="G4165" s="13">
        <f>G1817</f>
        <v>5980</v>
      </c>
    </row>
    <row r="4166" spans="4:7">
      <c r="D4166" t="str">
        <f>D1826</f>
        <v>DRENAJE E IMPERMEABILIZACIONES</v>
      </c>
      <c r="G4166" s="13">
        <f>G1826</f>
        <v>2984.03</v>
      </c>
    </row>
    <row r="4167" spans="4:7">
      <c r="D4167" t="str">
        <f>D1830</f>
        <v>SUPERESTRUCTURA Y EQUIPAMIENTOS</v>
      </c>
      <c r="G4167" s="13">
        <f>G1830</f>
        <v>3938.93</v>
      </c>
    </row>
    <row r="4168" spans="4:7">
      <c r="D4168" t="str">
        <f>D1837</f>
        <v>MEDIOS AUXILIARES Y VARIOS</v>
      </c>
      <c r="G4168" s="13">
        <f>G1837</f>
        <v>8070.14</v>
      </c>
    </row>
    <row r="4169" spans="4:7">
      <c r="D4169" t="str">
        <f>D1847</f>
        <v>SANEOS</v>
      </c>
      <c r="G4169" s="13">
        <f>G1847</f>
        <v>3701.06</v>
      </c>
    </row>
    <row r="4170" spans="4:7">
      <c r="D4170" t="str">
        <f>D1852</f>
        <v>CONSOLIDACIONES Y REPOSICIONES</v>
      </c>
      <c r="G4170" s="13">
        <f>G1852</f>
        <v>5740.85</v>
      </c>
    </row>
    <row r="4171" spans="4:7">
      <c r="D4171" t="str">
        <f>D1861</f>
        <v>DRENAJE E IMPERMEABILIZACIONES</v>
      </c>
      <c r="G4171" s="13">
        <f>G1861</f>
        <v>2749.77</v>
      </c>
    </row>
    <row r="4172" spans="4:7">
      <c r="D4172" t="str">
        <f>D1865</f>
        <v>SUPERESTRUCTURA Y EQUIPAMIENTOS</v>
      </c>
      <c r="G4172" s="13">
        <f>G1865</f>
        <v>3938.93</v>
      </c>
    </row>
    <row r="4173" spans="4:7">
      <c r="D4173" t="str">
        <f>D1872</f>
        <v>MEDIOS AUXILIARES Y VARIOS</v>
      </c>
      <c r="G4173" s="13">
        <f>G1872</f>
        <v>8016.08</v>
      </c>
    </row>
    <row r="4174" spans="4:7">
      <c r="D4174" t="str">
        <f>D1882</f>
        <v>SANEOS</v>
      </c>
      <c r="G4174" s="13">
        <f>G1882</f>
        <v>11239.53</v>
      </c>
    </row>
    <row r="4175" spans="4:7">
      <c r="D4175" t="str">
        <f>D1887</f>
        <v>CONSOLIDACIONES Y REPOSICIONES</v>
      </c>
      <c r="G4175" s="13">
        <f>G1887</f>
        <v>20997.47</v>
      </c>
    </row>
    <row r="4176" spans="4:7">
      <c r="D4176" t="str">
        <f>D1898</f>
        <v>SUPERESTRUCTURA Y EQUIPAMIENTOS</v>
      </c>
      <c r="G4176" s="13">
        <f>G1898</f>
        <v>7706.19</v>
      </c>
    </row>
    <row r="4177" spans="4:7">
      <c r="D4177" t="str">
        <f>D1904</f>
        <v>MEDIOS AUXILIARES Y VARIOS</v>
      </c>
      <c r="G4177" s="13">
        <f>G1904</f>
        <v>4372.5</v>
      </c>
    </row>
    <row r="4178" spans="4:7">
      <c r="D4178" t="str">
        <f>D1910</f>
        <v>SANEOS</v>
      </c>
      <c r="G4178" s="13">
        <f>G1910</f>
        <v>3709.81</v>
      </c>
    </row>
    <row r="4179" spans="4:7">
      <c r="D4179" t="str">
        <f>D1915</f>
        <v>CONSOLIDACIONES Y REPOSICIONES</v>
      </c>
      <c r="G4179" s="13">
        <f>G1915</f>
        <v>6142.65</v>
      </c>
    </row>
    <row r="4180" spans="4:7">
      <c r="D4180" t="str">
        <f>D1924</f>
        <v>DRENAJE E IMPERMEABILIZACIONES</v>
      </c>
      <c r="G4180" s="13">
        <f>G1924</f>
        <v>2677.88</v>
      </c>
    </row>
    <row r="4181" spans="4:7">
      <c r="D4181" t="str">
        <f>D1928</f>
        <v>SUPERESTRUCTURA Y EQUIPAMIENTOS</v>
      </c>
      <c r="G4181" s="13">
        <f>G1928</f>
        <v>3938.93</v>
      </c>
    </row>
    <row r="4182" spans="4:7">
      <c r="D4182" t="str">
        <f>D1935</f>
        <v>MEDIOS AUXILIARES Y VARIOS</v>
      </c>
      <c r="G4182" s="13">
        <f>G1935</f>
        <v>7999.49</v>
      </c>
    </row>
    <row r="4183" spans="4:7">
      <c r="D4183" t="str">
        <f>D1945</f>
        <v>SANEOS</v>
      </c>
      <c r="G4183" s="13">
        <f>G1945</f>
        <v>6480.52</v>
      </c>
    </row>
    <row r="4184" spans="4:7">
      <c r="D4184" t="str">
        <f>D1950</f>
        <v>CONSOLIDACIONES Y REPOSICIONES</v>
      </c>
      <c r="G4184" s="13">
        <f>G1950</f>
        <v>8827.39</v>
      </c>
    </row>
    <row r="4185" spans="4:7">
      <c r="D4185" t="str">
        <f>D1957</f>
        <v>DRENAJE E IMPERMEABILIZACIONES</v>
      </c>
      <c r="G4185" s="13">
        <f>G1957</f>
        <v>2647.22</v>
      </c>
    </row>
    <row r="4186" spans="4:7">
      <c r="D4186" t="str">
        <f>D1961</f>
        <v>SUPERESTRUCTURA Y EQUIPAMIENTOS</v>
      </c>
      <c r="G4186" s="13">
        <f>G1961</f>
        <v>332.31</v>
      </c>
    </row>
    <row r="4187" spans="4:7">
      <c r="D4187" t="str">
        <f>D1967</f>
        <v>MEDIOS AUXILIARES Y VARIOS</v>
      </c>
      <c r="G4187" s="13">
        <f>G1967</f>
        <v>5752.71</v>
      </c>
    </row>
    <row r="4188" spans="4:7">
      <c r="D4188" t="str">
        <f>D1975</f>
        <v>SANEOS</v>
      </c>
      <c r="G4188" s="13">
        <f>G1975</f>
        <v>5651.11</v>
      </c>
    </row>
    <row r="4189" spans="4:7">
      <c r="D4189" t="str">
        <f>D1980</f>
        <v>CONSOLIDACIONES Y REPOSICIONES</v>
      </c>
      <c r="G4189" s="13">
        <f>G1980</f>
        <v>9103.1</v>
      </c>
    </row>
    <row r="4190" spans="4:7">
      <c r="D4190" t="str">
        <f>D1990</f>
        <v>DRENAJE E IMPERMEABILIZACIONES</v>
      </c>
      <c r="G4190" s="13">
        <f>G1990</f>
        <v>2734.69</v>
      </c>
    </row>
    <row r="4191" spans="4:7">
      <c r="D4191" t="str">
        <f>D1994</f>
        <v>SUPERESTRUCTURA Y EQUIPAMIENTOS</v>
      </c>
      <c r="G4191" s="13">
        <f>G1994</f>
        <v>3938.93</v>
      </c>
    </row>
    <row r="4192" spans="4:7">
      <c r="D4192" t="str">
        <f>D2001</f>
        <v>MEDIOS AUXILIARES Y VARIOS</v>
      </c>
      <c r="G4192" s="13">
        <f>G2001</f>
        <v>7063.5</v>
      </c>
    </row>
    <row r="4193" spans="4:7">
      <c r="D4193" t="str">
        <f>D2011</f>
        <v>SANEOS</v>
      </c>
      <c r="G4193" s="13">
        <f>G2011</f>
        <v>4409.87</v>
      </c>
    </row>
    <row r="4194" spans="4:7">
      <c r="D4194" t="str">
        <f>D2016</f>
        <v>CONSOLIDACIONES Y REPOSICIONES</v>
      </c>
      <c r="G4194" s="13">
        <f>G2016</f>
        <v>5502.23</v>
      </c>
    </row>
    <row r="4195" spans="4:7">
      <c r="D4195" t="str">
        <f>D2025</f>
        <v>DRENAJE E IMPERMEABILIZACIONES</v>
      </c>
      <c r="G4195" s="13">
        <f>G2025</f>
        <v>6095.31</v>
      </c>
    </row>
    <row r="4196" spans="4:7">
      <c r="D4196" t="str">
        <f>D2030</f>
        <v>SUPERESTRUCTURA Y EQUIPAMIENTOS</v>
      </c>
      <c r="G4196" s="13">
        <f>G2030</f>
        <v>6051.69</v>
      </c>
    </row>
    <row r="4197" spans="4:7">
      <c r="D4197" t="str">
        <f>D2039</f>
        <v>MEDIOS AUXILIARES Y VARIOS</v>
      </c>
      <c r="G4197" s="13">
        <f>G2039</f>
        <v>6849.6</v>
      </c>
    </row>
    <row r="4198" spans="4:7">
      <c r="D4198" t="str">
        <f>D2049</f>
        <v>SANEOS</v>
      </c>
      <c r="G4198" s="13">
        <f>G2049</f>
        <v>5853.07</v>
      </c>
    </row>
    <row r="4199" spans="4:7">
      <c r="D4199" t="str">
        <f>D2054</f>
        <v>CONSOLIDACIONES Y REPOSICIONES</v>
      </c>
      <c r="G4199" s="13">
        <f>G2054</f>
        <v>8429.83</v>
      </c>
    </row>
    <row r="4200" spans="4:7">
      <c r="D4200" t="str">
        <f>D2063</f>
        <v>DRENAJE E IMPERMEABILIZACIONES</v>
      </c>
      <c r="G4200" s="13">
        <f>G2063</f>
        <v>10479.75</v>
      </c>
    </row>
    <row r="4201" spans="4:7">
      <c r="D4201" t="str">
        <f>D2068</f>
        <v>SUPERESTRUCTURA Y EQUIPAMIENTOS</v>
      </c>
      <c r="G4201" s="13">
        <f>G2068</f>
        <v>8355.2900000000009</v>
      </c>
    </row>
    <row r="4202" spans="4:7">
      <c r="D4202" t="str">
        <f>D2076</f>
        <v>MEDIOS AUXILIARES Y VARIOS</v>
      </c>
      <c r="G4202" s="13">
        <f>G2076</f>
        <v>13056.73</v>
      </c>
    </row>
    <row r="4203" spans="4:7">
      <c r="D4203" t="str">
        <f>D2085</f>
        <v>SANEOS</v>
      </c>
      <c r="G4203" s="13">
        <f>G2085</f>
        <v>5425.7</v>
      </c>
    </row>
    <row r="4204" spans="4:7">
      <c r="D4204" t="str">
        <f>D2090</f>
        <v>CONSOLIDACIONES Y REPOSICIONES</v>
      </c>
      <c r="G4204" s="13">
        <f>G2090</f>
        <v>6912.9</v>
      </c>
    </row>
    <row r="4205" spans="4:7">
      <c r="D4205" t="str">
        <f>D2099</f>
        <v>DRENAJE E IMPERMEABILIZACIONES</v>
      </c>
      <c r="G4205" s="13">
        <f>G2099</f>
        <v>2586.89</v>
      </c>
    </row>
    <row r="4206" spans="4:7">
      <c r="D4206" t="str">
        <f>D2103</f>
        <v>SUPERESTRUCTURA Y EQUIPAMIENTOS</v>
      </c>
      <c r="G4206" s="13">
        <f>G2103</f>
        <v>7985.95</v>
      </c>
    </row>
    <row r="4207" spans="4:7">
      <c r="D4207" t="str">
        <f>D2111</f>
        <v>MEDIOS AUXILIARES Y VARIOS</v>
      </c>
      <c r="G4207" s="13">
        <f>G2111</f>
        <v>7978.5</v>
      </c>
    </row>
    <row r="4208" spans="4:7">
      <c r="D4208" t="str">
        <f>D2121</f>
        <v>SANEOS</v>
      </c>
      <c r="G4208" s="13">
        <f>G2121</f>
        <v>5783.69</v>
      </c>
    </row>
    <row r="4209" spans="4:7">
      <c r="D4209" t="str">
        <f>D2126</f>
        <v>CONSOLIDACIONES Y REPOSICIONES</v>
      </c>
      <c r="G4209" s="13">
        <f>G2126</f>
        <v>10416.790000000001</v>
      </c>
    </row>
    <row r="4210" spans="4:7">
      <c r="D4210" t="str">
        <f>D2137</f>
        <v>DRENAJE E IMPERMEABILIZACIONES</v>
      </c>
      <c r="G4210" s="13">
        <f>G2137</f>
        <v>7113.67</v>
      </c>
    </row>
    <row r="4211" spans="4:7">
      <c r="D4211" t="str">
        <f>D2142</f>
        <v>SUPERESTRUCTURA Y EQUIPAMIENTOS</v>
      </c>
      <c r="G4211" s="13">
        <f>G2142</f>
        <v>5666.59</v>
      </c>
    </row>
    <row r="4212" spans="4:7">
      <c r="D4212" t="str">
        <f>D2149</f>
        <v>MEDIOS AUXILIARES Y VARIOS</v>
      </c>
      <c r="G4212" s="13">
        <f>G2149</f>
        <v>6508.51</v>
      </c>
    </row>
    <row r="4213" spans="4:7">
      <c r="D4213" t="str">
        <f>D2159</f>
        <v>SANEOS</v>
      </c>
      <c r="G4213" s="13">
        <f>G2159</f>
        <v>6219.26</v>
      </c>
    </row>
    <row r="4214" spans="4:7">
      <c r="D4214" t="str">
        <f>D2164</f>
        <v>CONSOLIDACIONES Y REPOSICIONES</v>
      </c>
      <c r="G4214" s="13">
        <f>G2164</f>
        <v>10671.06</v>
      </c>
    </row>
    <row r="4215" spans="4:7">
      <c r="D4215" t="str">
        <f>D2175</f>
        <v>DRENAJE E IMPERMEABILIZACIONES</v>
      </c>
      <c r="G4215" s="13">
        <f>G2175</f>
        <v>3260.51</v>
      </c>
    </row>
    <row r="4216" spans="4:7">
      <c r="D4216" t="str">
        <f>D2179</f>
        <v>SUPERESTRUCTURA Y EQUIPAMIENTOS</v>
      </c>
      <c r="G4216" s="13">
        <f>G2179</f>
        <v>1293.8900000000001</v>
      </c>
    </row>
    <row r="4217" spans="4:7">
      <c r="D4217" t="str">
        <f>D2186</f>
        <v>MEDIOS AUXILIARES Y VARIOS</v>
      </c>
      <c r="G4217" s="13">
        <f>G2186</f>
        <v>6476.85</v>
      </c>
    </row>
    <row r="4218" spans="4:7">
      <c r="D4218" t="str">
        <f>D2196</f>
        <v>SANEOS</v>
      </c>
      <c r="G4218" s="13">
        <f>G2196</f>
        <v>2842.25</v>
      </c>
    </row>
    <row r="4219" spans="4:7">
      <c r="D4219" t="str">
        <f>D2201</f>
        <v>CONSOLIDACIONES Y REPOSICIONES</v>
      </c>
      <c r="G4219" s="13">
        <f>G2201</f>
        <v>4836.8999999999996</v>
      </c>
    </row>
    <row r="4220" spans="4:7">
      <c r="D4220" t="str">
        <f>D2209</f>
        <v>MEDIOS AUXILIARES Y VARIOS</v>
      </c>
      <c r="G4220" s="13">
        <f>G2209</f>
        <v>4372.5</v>
      </c>
    </row>
    <row r="4221" spans="4:7">
      <c r="D4221" t="str">
        <f>D2215</f>
        <v>SANEOS</v>
      </c>
      <c r="G4221" s="13">
        <f>G2215</f>
        <v>5903.94</v>
      </c>
    </row>
    <row r="4222" spans="4:7">
      <c r="D4222" t="str">
        <f>D2220</f>
        <v>CONSOLIDACIONES Y REPOSICIONES</v>
      </c>
      <c r="G4222" s="13">
        <f>G2220</f>
        <v>7466.41</v>
      </c>
    </row>
    <row r="4223" spans="4:7">
      <c r="D4223" t="str">
        <f>D2229</f>
        <v>DRENAJE E IMPERMEABILIZACIONES</v>
      </c>
      <c r="G4223" s="13">
        <f>G2229</f>
        <v>3409.31</v>
      </c>
    </row>
    <row r="4224" spans="4:7">
      <c r="D4224" t="str">
        <f>D2233</f>
        <v>SUPERESTRUCTURA Y EQUIPAMIENTOS</v>
      </c>
      <c r="G4224" s="13">
        <f>G2233</f>
        <v>5818.74</v>
      </c>
    </row>
    <row r="4225" spans="4:7">
      <c r="D4225" t="str">
        <f>D2240</f>
        <v>MEDIOS AUXILIARES Y VARIOS</v>
      </c>
      <c r="G4225" s="13">
        <f>G2240</f>
        <v>6270.07</v>
      </c>
    </row>
    <row r="4226" spans="4:7">
      <c r="D4226" t="str">
        <f>D2249</f>
        <v>SANEOS</v>
      </c>
      <c r="G4226" s="13">
        <f>G2249</f>
        <v>6708.28</v>
      </c>
    </row>
    <row r="4227" spans="4:7">
      <c r="D4227" t="str">
        <f>D2254</f>
        <v>CONSOLIDACIONES Y REPOSICIONES</v>
      </c>
      <c r="G4227" s="13">
        <f>G2254</f>
        <v>9398.19</v>
      </c>
    </row>
    <row r="4228" spans="4:7">
      <c r="D4228" t="str">
        <f>D2263</f>
        <v>DRENAJE E IMPERMEABILIZACIONES</v>
      </c>
      <c r="G4228" s="13">
        <f>G2263</f>
        <v>2850.81</v>
      </c>
    </row>
    <row r="4229" spans="4:7">
      <c r="D4229" t="str">
        <f>D2267</f>
        <v>SUPERESTRUCTURA Y EQUIPAMIENTOS</v>
      </c>
      <c r="G4229" s="13">
        <f>G2267</f>
        <v>5426.01</v>
      </c>
    </row>
    <row r="4230" spans="4:7">
      <c r="D4230" t="str">
        <f>D2274</f>
        <v>MEDIOS AUXILIARES Y VARIOS</v>
      </c>
      <c r="G4230" s="13">
        <f>G2274</f>
        <v>6141.2</v>
      </c>
    </row>
    <row r="4231" spans="4:7">
      <c r="D4231" t="str">
        <f>D2283</f>
        <v>SANEOS</v>
      </c>
      <c r="G4231" s="13">
        <f>G2283</f>
        <v>4012.29</v>
      </c>
    </row>
    <row r="4232" spans="4:7">
      <c r="D4232" t="str">
        <f>D2288</f>
        <v>CONSOLIDACIONES Y REPOSICIONES</v>
      </c>
      <c r="G4232" s="13">
        <f>G2288</f>
        <v>4879.55</v>
      </c>
    </row>
    <row r="4233" spans="4:7">
      <c r="D4233" t="str">
        <f>D2297</f>
        <v>DRENAJE E IMPERMEABILIZACIONES</v>
      </c>
      <c r="G4233" s="13">
        <f>G2297</f>
        <v>2733.18</v>
      </c>
    </row>
    <row r="4234" spans="4:7">
      <c r="D4234" t="str">
        <f>D2301</f>
        <v>SUPERESTRUCTURA Y EQUIPAMIENTOS</v>
      </c>
      <c r="G4234" s="13">
        <f>G2301</f>
        <v>5456.39</v>
      </c>
    </row>
    <row r="4235" spans="4:7">
      <c r="D4235" t="str">
        <f>D2310</f>
        <v>MEDIOS AUXILIARES Y VARIOS</v>
      </c>
      <c r="G4235" s="13">
        <f>G2310</f>
        <v>6114.05</v>
      </c>
    </row>
    <row r="4236" spans="4:7">
      <c r="D4236" t="str">
        <f>D2319</f>
        <v>SANEOS</v>
      </c>
      <c r="G4236" s="13">
        <f>G2319</f>
        <v>3870.73</v>
      </c>
    </row>
    <row r="4237" spans="4:7">
      <c r="D4237" t="str">
        <f>D2324</f>
        <v>CONSOLIDACIONES Y REPOSICIONES</v>
      </c>
      <c r="G4237" s="13">
        <f>G2324</f>
        <v>6459.62</v>
      </c>
    </row>
    <row r="4238" spans="4:7">
      <c r="D4238" t="str">
        <f>D2333</f>
        <v>DRENAJE E IMPERMEABILIZACIONES</v>
      </c>
      <c r="G4238" s="13">
        <f>G2333</f>
        <v>7374.91</v>
      </c>
    </row>
    <row r="4239" spans="4:7">
      <c r="D4239" t="str">
        <f>D2339</f>
        <v>SUPERESTRUCTURA Y EQUIPAMIENTOS</v>
      </c>
      <c r="G4239" s="13">
        <f>G2339</f>
        <v>2031.85</v>
      </c>
    </row>
    <row r="4240" spans="4:7">
      <c r="D4240" t="str">
        <f>D2348</f>
        <v>MEDIOS AUXILIARES Y VARIOS</v>
      </c>
      <c r="G4240" s="13">
        <f>G2348</f>
        <v>8871.92</v>
      </c>
    </row>
    <row r="4241" spans="4:7">
      <c r="D4241" t="str">
        <f>D2357</f>
        <v>SANEOS</v>
      </c>
      <c r="G4241" s="13">
        <f>G2357</f>
        <v>8578.8700000000008</v>
      </c>
    </row>
    <row r="4242" spans="4:7">
      <c r="D4242" t="str">
        <f>D2362</f>
        <v>CONSOLIDACIONES Y REPOSICIONES</v>
      </c>
      <c r="G4242" s="13">
        <f>G2362</f>
        <v>17363.04</v>
      </c>
    </row>
    <row r="4243" spans="4:7">
      <c r="D4243" t="str">
        <f>D2371</f>
        <v>DRENAJE E IMPERMEABILIZACIONES</v>
      </c>
      <c r="G4243" s="13">
        <f>G2371</f>
        <v>2732.68</v>
      </c>
    </row>
    <row r="4244" spans="4:7">
      <c r="D4244" t="str">
        <f>D2375</f>
        <v>SUPERESTRUCTURA Y EQUIPAMIENTOS</v>
      </c>
      <c r="G4244" s="13">
        <f>G2375</f>
        <v>2232.33</v>
      </c>
    </row>
    <row r="4245" spans="4:7">
      <c r="D4245" t="str">
        <f>D2381</f>
        <v>MEDIOS AUXILIARES Y VARIOS</v>
      </c>
      <c r="G4245" s="13">
        <f>G2381</f>
        <v>17718.080000000002</v>
      </c>
    </row>
    <row r="4246" spans="4:7">
      <c r="D4246" t="str">
        <f>D2389</f>
        <v>SANEOS</v>
      </c>
      <c r="G4246" s="13">
        <f>G2389</f>
        <v>5875.64</v>
      </c>
    </row>
    <row r="4247" spans="4:7">
      <c r="D4247" t="str">
        <f>D2394</f>
        <v>CONSOLIDACIONES Y REPOSICIONES</v>
      </c>
      <c r="G4247" s="13">
        <f>G2394</f>
        <v>7172.68</v>
      </c>
    </row>
    <row r="4248" spans="4:7">
      <c r="D4248" t="str">
        <f>D2401</f>
        <v>DRENAJE E IMPERMEABILIZACIONES</v>
      </c>
      <c r="G4248" s="13">
        <f>G2401</f>
        <v>682.67</v>
      </c>
    </row>
    <row r="4249" spans="4:7">
      <c r="D4249" t="str">
        <f>D2405</f>
        <v>SUPERESTRUCTURA Y EQUIPAMIENTOS</v>
      </c>
      <c r="G4249" s="13">
        <f>G2405</f>
        <v>2887.13</v>
      </c>
    </row>
    <row r="4250" spans="4:7">
      <c r="D4250" t="str">
        <f>D2413</f>
        <v>MEDIOS AUXILIARES Y VARIOS</v>
      </c>
      <c r="G4250" s="13">
        <f>G2413</f>
        <v>4530.03</v>
      </c>
    </row>
    <row r="4251" spans="4:7">
      <c r="D4251" t="str">
        <f>D2422</f>
        <v>SANEOS</v>
      </c>
      <c r="G4251" s="13">
        <f>G2422</f>
        <v>22531.15</v>
      </c>
    </row>
    <row r="4252" spans="4:7">
      <c r="D4252" t="str">
        <f>D2427</f>
        <v>CONSOLIDACIONES Y REPOSICIONES</v>
      </c>
      <c r="G4252" s="13">
        <f>G2427</f>
        <v>27571.11</v>
      </c>
    </row>
    <row r="4253" spans="4:7">
      <c r="D4253" t="str">
        <f>D2436</f>
        <v>ELEMENTOS Y REFUERZOS ESTRUCTURALES</v>
      </c>
      <c r="G4253" s="13">
        <f>G2436</f>
        <v>86770.04</v>
      </c>
    </row>
    <row r="4254" spans="4:7">
      <c r="D4254" t="str">
        <f>D2440</f>
        <v>DRENAJE E IMPERMEABILIZACIONES</v>
      </c>
      <c r="G4254" s="13">
        <f>G2440</f>
        <v>22233.279999999999</v>
      </c>
    </row>
    <row r="4255" spans="4:7">
      <c r="D4255" t="str">
        <f>D2444</f>
        <v>SUPERESTRUCTURA Y EQUIPAMIENTOS</v>
      </c>
      <c r="G4255" s="13">
        <f>G2444</f>
        <v>739.7</v>
      </c>
    </row>
    <row r="4256" spans="4:7">
      <c r="D4256" t="str">
        <f>D2451</f>
        <v>MEDIOS AUXILIARES Y VARIOS</v>
      </c>
      <c r="G4256" s="13">
        <f>G2451</f>
        <v>2915</v>
      </c>
    </row>
    <row r="4257" spans="4:7">
      <c r="D4257" t="str">
        <f>D2457</f>
        <v>303+854 - NUEVO CAJÓN EMPUJADO</v>
      </c>
      <c r="G4257" s="13">
        <f>G2457</f>
        <v>341171.85</v>
      </c>
    </row>
    <row r="4258" spans="4:7">
      <c r="D4258" t="str">
        <f>D2477</f>
        <v>SANEOS</v>
      </c>
      <c r="G4258" s="13">
        <f>G2477</f>
        <v>34320.9</v>
      </c>
    </row>
    <row r="4259" spans="4:7">
      <c r="D4259" t="str">
        <f>D2482</f>
        <v>CONSOLIDACIONES Y REPOSICIONES</v>
      </c>
      <c r="G4259" s="13">
        <f>G2482</f>
        <v>65859.240000000005</v>
      </c>
    </row>
    <row r="4260" spans="4:7">
      <c r="D4260" t="str">
        <f>D2492</f>
        <v>DRENAJE E IMPERMEABILIZACIONES</v>
      </c>
      <c r="G4260" s="13">
        <f>G2492</f>
        <v>21438</v>
      </c>
    </row>
    <row r="4261" spans="4:7">
      <c r="D4261" t="str">
        <f>D2496</f>
        <v>SUPERESTRUCTURA Y EQUIPAMIENTOS</v>
      </c>
      <c r="G4261" s="13">
        <f>G2496</f>
        <v>99.65</v>
      </c>
    </row>
    <row r="4262" spans="4:7">
      <c r="D4262" t="str">
        <f>D2500</f>
        <v>MEDIOS AUXILIARES Y VARIOS</v>
      </c>
      <c r="G4262" s="13">
        <f>G2500</f>
        <v>79262.05</v>
      </c>
    </row>
    <row r="4263" spans="4:7">
      <c r="D4263" t="str">
        <f>D2507</f>
        <v>SANEOS</v>
      </c>
      <c r="G4263" s="13">
        <f>G2507</f>
        <v>29309.25</v>
      </c>
    </row>
    <row r="4264" spans="4:7">
      <c r="D4264" t="str">
        <f>D2512</f>
        <v>CONSOLIDACIONES Y REPOSICIONES</v>
      </c>
      <c r="G4264" s="13">
        <f>G2512</f>
        <v>47950.400000000001</v>
      </c>
    </row>
    <row r="4265" spans="4:7">
      <c r="D4265" t="str">
        <f>D2522</f>
        <v>ELEMENTOS Y REFUERZOS ESTRUCTURALES</v>
      </c>
      <c r="G4265" s="13">
        <f>G2522</f>
        <v>5104.12</v>
      </c>
    </row>
    <row r="4266" spans="4:7">
      <c r="D4266" t="str">
        <f>D2526</f>
        <v>DRENAJE E IMPERMEABILIZACIONES</v>
      </c>
      <c r="G4266" s="13">
        <f>G2526</f>
        <v>1364.83</v>
      </c>
    </row>
    <row r="4267" spans="4:7">
      <c r="D4267" t="str">
        <f>D2530</f>
        <v>SUPERESTRUCTURA Y EQUIPAMIENTOS</v>
      </c>
      <c r="G4267" s="13">
        <f>G2530</f>
        <v>12172.68</v>
      </c>
    </row>
    <row r="4268" spans="4:7">
      <c r="D4268" t="str">
        <f>D2536</f>
        <v>MEDIOS AUXILIARES Y VARIOS</v>
      </c>
      <c r="G4268" s="13">
        <f>G2536</f>
        <v>7602.44</v>
      </c>
    </row>
    <row r="4269" spans="4:7">
      <c r="D4269" t="str">
        <f>D2541</f>
        <v>LOSA DE PRUEBA DE PROCEDIMIENTO IMPERMEABILIZACIÓN TABLEROS</v>
      </c>
      <c r="G4269" s="13">
        <f>G2541</f>
        <v>53166.89</v>
      </c>
    </row>
    <row r="4270" spans="4:7">
      <c r="D4270" t="str">
        <f>D2560</f>
        <v>OTROS</v>
      </c>
      <c r="G4270" s="13">
        <f>G2560</f>
        <v>237846.08</v>
      </c>
    </row>
    <row r="4271" spans="4:7">
      <c r="D4271" t="str">
        <f>D2584</f>
        <v>OTROS</v>
      </c>
      <c r="G4271" s="13">
        <f>G2584</f>
        <v>128072.8</v>
      </c>
    </row>
    <row r="4272" spans="4:7">
      <c r="D4272" t="str">
        <f>D2606</f>
        <v>OTROS</v>
      </c>
      <c r="G4272" s="13">
        <f>G2606</f>
        <v>653610.15</v>
      </c>
    </row>
    <row r="4273" spans="4:7">
      <c r="D4273" t="str">
        <f>D2630</f>
        <v>OTROS</v>
      </c>
      <c r="G4273" s="13">
        <f>G2630</f>
        <v>1265446.44</v>
      </c>
    </row>
    <row r="4274" spans="4:7">
      <c r="D4274" t="str">
        <f>D2654</f>
        <v>OTROS</v>
      </c>
      <c r="G4274" s="13">
        <f>G2654</f>
        <v>246721.45</v>
      </c>
    </row>
    <row r="4275" spans="4:7">
      <c r="D4275" t="str">
        <f>D2677</f>
        <v>OTROS</v>
      </c>
      <c r="G4275" s="13">
        <f>G2677</f>
        <v>195726.99</v>
      </c>
    </row>
    <row r="4276" spans="4:7">
      <c r="D4276" t="str">
        <f>D2701</f>
        <v>OTROS</v>
      </c>
      <c r="G4276" s="13">
        <f>G2701</f>
        <v>116897.64</v>
      </c>
    </row>
    <row r="4277" spans="4:7">
      <c r="D4277" t="str">
        <f>D2725</f>
        <v>OTROS</v>
      </c>
      <c r="G4277" s="13">
        <f>G2725</f>
        <v>196407.43</v>
      </c>
    </row>
    <row r="4278" spans="4:7">
      <c r="D4278" t="str">
        <f>D2749</f>
        <v>OTROS</v>
      </c>
      <c r="G4278" s="13">
        <f>G2749</f>
        <v>202081.32</v>
      </c>
    </row>
    <row r="4279" spans="4:7">
      <c r="D4279" t="str">
        <f>D2773</f>
        <v>OTROS</v>
      </c>
      <c r="G4279" s="13">
        <f>G2773</f>
        <v>200751.13</v>
      </c>
    </row>
    <row r="4280" spans="4:7">
      <c r="D4280" t="str">
        <f>D2797</f>
        <v>OTROS</v>
      </c>
      <c r="G4280" s="13">
        <f>G2797</f>
        <v>677795.45</v>
      </c>
    </row>
    <row r="4281" spans="4:7">
      <c r="D4281" t="str">
        <f>D2819</f>
        <v>INTEGRACIÓN AMBIENTAL</v>
      </c>
      <c r="G4281" s="13">
        <f>G2819</f>
        <v>65504.66</v>
      </c>
    </row>
    <row r="4282" spans="4:7">
      <c r="D4282" t="str">
        <f>D2830</f>
        <v>GESTIÓN DE RESIDUOS</v>
      </c>
      <c r="G4282" s="13">
        <f>G2830</f>
        <v>23884.77</v>
      </c>
    </row>
    <row r="4283" spans="4:7">
      <c r="D4283" t="str">
        <f>D2844</f>
        <v>OTROS</v>
      </c>
      <c r="G4283" s="13">
        <f>G2844</f>
        <v>167623.23000000001</v>
      </c>
    </row>
    <row r="4284" spans="4:7">
      <c r="D4284" t="str">
        <f>D2874</f>
        <v>276+560 - 277+120 VIAL 0 (MARGEN VÍA II)</v>
      </c>
      <c r="G4284" s="13">
        <f>G2874</f>
        <v>53014.400000000001</v>
      </c>
    </row>
    <row r="4285" spans="4:7">
      <c r="D4285" t="str">
        <f>D2889</f>
        <v>278+740 - 279+140 VIAL 1 (MARGEN VÍA II)</v>
      </c>
      <c r="G4285" s="13">
        <f>G2889</f>
        <v>37193.43</v>
      </c>
    </row>
    <row r="4286" spans="4:7">
      <c r="D4286" t="str">
        <f>D2905</f>
        <v>280+600 - 281+300 VIAL 2 (MARGEN VÍA II)</v>
      </c>
      <c r="G4286" s="13">
        <f>G2905</f>
        <v>49151.97</v>
      </c>
    </row>
    <row r="4287" spans="4:7">
      <c r="D4287" t="str">
        <f>D2929</f>
        <v>280+620 - 280+740 VIAL 3 (MARGEN VÍA I)</v>
      </c>
      <c r="G4287" s="13">
        <f>G2929</f>
        <v>8326.7199999999993</v>
      </c>
    </row>
    <row r="4288" spans="4:7">
      <c r="D4288" t="str">
        <f>D2941</f>
        <v>287+500 - 288+180 VIAL 4 (MARGEN VÍA I)</v>
      </c>
      <c r="G4288" s="13">
        <f>G2941</f>
        <v>65269.01</v>
      </c>
    </row>
    <row r="4289" spans="4:7">
      <c r="D4289" t="str">
        <f>D2969</f>
        <v>288+200 - 288+340 VIAL 5 (MARGEN VÍA II)</v>
      </c>
      <c r="G4289" s="13">
        <f>G2969</f>
        <v>18903.68</v>
      </c>
    </row>
    <row r="4290" spans="4:7">
      <c r="D4290" t="str">
        <f>D2984</f>
        <v>289+260 - 289+340 VIAL 6 (MARGEN VÍA I)</v>
      </c>
      <c r="G4290" s="13">
        <f>G2984</f>
        <v>10053.1</v>
      </c>
    </row>
    <row r="4291" spans="4:7">
      <c r="D4291" t="str">
        <f>D2998</f>
        <v>289+220 - 289+340 VIAL 7a (MARGEN VÍA I)</v>
      </c>
      <c r="G4291" s="13">
        <f>G2998</f>
        <v>17869.62</v>
      </c>
    </row>
    <row r="4292" spans="4:7">
      <c r="D4292" t="str">
        <f>D3022</f>
        <v>289+220 - 289+360 VIAL 7b (MARGEN VÍA II)</v>
      </c>
      <c r="G4292" s="13">
        <f>G3022</f>
        <v>21085</v>
      </c>
    </row>
    <row r="4293" spans="4:7">
      <c r="D4293" t="str">
        <f>D3046</f>
        <v>289+330 -  VIAL 8 (MARGEN VÍA II)</v>
      </c>
      <c r="G4293" s="13">
        <f>G3046</f>
        <v>6193.97</v>
      </c>
    </row>
    <row r="4294" spans="4:7">
      <c r="D4294" t="str">
        <f>D3060</f>
        <v>291+380 - 291+540 VIAL 9 (MARGEN VÍA II)</v>
      </c>
      <c r="G4294" s="13">
        <f>G3060</f>
        <v>15363.85</v>
      </c>
    </row>
    <row r="4295" spans="4:7">
      <c r="D4295" t="str">
        <f>D3081</f>
        <v>294+600 - 294+900 VIAL 10 (MARGEN VÍA I)</v>
      </c>
      <c r="G4295" s="13">
        <f>G3081</f>
        <v>36394.300000000003</v>
      </c>
    </row>
    <row r="4296" spans="4:7">
      <c r="D4296" t="str">
        <f>D3091</f>
        <v>296+900 - 296+980 VIAL 11 (MARGEN VÍA II)</v>
      </c>
      <c r="G4296" s="13">
        <f>G3091</f>
        <v>14557.32</v>
      </c>
    </row>
    <row r="4297" spans="4:7">
      <c r="D4297" t="str">
        <f>D3111</f>
        <v>296+900 - 297+000 VIAL 12 (MARGEN VÍA I)</v>
      </c>
      <c r="G4297" s="13">
        <f>G3111</f>
        <v>18648.3</v>
      </c>
    </row>
    <row r="4298" spans="4:7">
      <c r="D4298" t="str">
        <f>D3132</f>
        <v>297+420 - 297+470 VIAL 13 (MARGEN VÍA II)</v>
      </c>
      <c r="G4298" s="13">
        <f>G3132</f>
        <v>21037.52</v>
      </c>
    </row>
    <row r="4299" spans="4:7">
      <c r="D4299" t="str">
        <f>D3153</f>
        <v>296+980 - 297+100 VIAL 14 (MARGEN VÍA I/VÍA II)</v>
      </c>
      <c r="G4299" s="13">
        <f>G3153</f>
        <v>8876.0400000000009</v>
      </c>
    </row>
    <row r="4300" spans="4:7">
      <c r="D4300" t="str">
        <f>D3160</f>
        <v>297+200 - 297+400 VIAL 15 (MARGEN VÍA I /VÍA II)</v>
      </c>
      <c r="G4300" s="13">
        <f>G3160</f>
        <v>17018.64</v>
      </c>
    </row>
    <row r="4301" spans="4:7">
      <c r="D4301" t="str">
        <f>D3168</f>
        <v>297+580 - 297+900 VIAL 16 (MARGEN VÍA I / VÍA II)</v>
      </c>
      <c r="G4301" s="13">
        <f>G3168</f>
        <v>84769.600000000006</v>
      </c>
    </row>
    <row r="4302" spans="4:7">
      <c r="D4302" t="str">
        <f>D3188</f>
        <v>297+610 -  VIAL 16a (MARGEN VÍA I)</v>
      </c>
      <c r="G4302" s="13">
        <f>G3188</f>
        <v>10463.89</v>
      </c>
    </row>
    <row r="4303" spans="4:7">
      <c r="D4303" t="str">
        <f>D3201</f>
        <v>297+670 -  VIAL 16b (MARGEN VÍA II)</v>
      </c>
      <c r="G4303" s="13">
        <f>G3201</f>
        <v>15922.23</v>
      </c>
    </row>
    <row r="4304" spans="4:7">
      <c r="D4304" t="str">
        <f>D3214</f>
        <v>297+750 -  VIAL 16c (MARGEN VÍA II)</v>
      </c>
      <c r="G4304" s="13">
        <f>G3214</f>
        <v>7909.23</v>
      </c>
    </row>
    <row r="4305" spans="4:7">
      <c r="D4305" t="str">
        <f>D3223</f>
        <v>297+870 -  VIAL 16d (MARGEN VÍA II)</v>
      </c>
      <c r="G4305" s="13">
        <f>G3223</f>
        <v>17835.13</v>
      </c>
    </row>
    <row r="4306" spans="4:7">
      <c r="D4306" t="str">
        <f>D3239</f>
        <v>298+120 -  VIAL 17 (MARGEN VÍA II)</v>
      </c>
      <c r="G4306" s="13">
        <f>G3239</f>
        <v>40485.550000000003</v>
      </c>
    </row>
    <row r="4307" spans="4:7">
      <c r="D4307" t="str">
        <f>D3257</f>
        <v>298+050 - 298+130 VIAL 18 (MARGEN VÍA I)</v>
      </c>
      <c r="G4307" s="13">
        <f>G3257</f>
        <v>10940.17</v>
      </c>
    </row>
    <row r="4308" spans="4:7">
      <c r="D4308" t="str">
        <f>D3270</f>
        <v>301+010 - 301+150 VIAL 19a (MARGEN VÍA II)</v>
      </c>
      <c r="G4308" s="13">
        <f>G3270</f>
        <v>20552.52</v>
      </c>
    </row>
    <row r="4309" spans="4:7">
      <c r="D4309" t="str">
        <f>D3280</f>
        <v>301+010 - 301+160 VIAL 19b (MARGEN VÍA I)</v>
      </c>
      <c r="G4309" s="13">
        <f>G3280</f>
        <v>17686.349999999999</v>
      </c>
    </row>
    <row r="4310" spans="4:7">
      <c r="D4310" t="str">
        <f>D3288</f>
        <v>301+450 - 301+630 VIAL 20b (MARGEN VÍA I)</v>
      </c>
      <c r="G4310" s="13">
        <f>G3288</f>
        <v>26522.69</v>
      </c>
    </row>
    <row r="4311" spans="4:7">
      <c r="D4311" t="str">
        <f>D3296</f>
        <v>301+470 - 301+630 VIAL 20a (MARGEN VÍA II)</v>
      </c>
      <c r="G4311" s="13">
        <f>G3296</f>
        <v>21768.48</v>
      </c>
    </row>
    <row r="4312" spans="4:7">
      <c r="D4312" t="str">
        <f>D3304</f>
        <v>302+010 - 302+100 VIAL 21a (MARGEN VÍA II)</v>
      </c>
      <c r="G4312" s="13">
        <f>G3304</f>
        <v>8059.68</v>
      </c>
    </row>
    <row r="4313" spans="4:7">
      <c r="D4313" t="str">
        <f>D3312</f>
        <v>302+010 - 302+100 VIAL 21b (MARGEN VÍA I)</v>
      </c>
      <c r="G4313" s="13">
        <f>G3312</f>
        <v>29444.52</v>
      </c>
    </row>
    <row r="4314" spans="4:7">
      <c r="D4314" t="str">
        <f>D3330</f>
        <v>302+100 - 303+000 VIAL 22 (MARGEN VÍA I /VÍA II)</v>
      </c>
      <c r="G4314" s="13">
        <f>G3330</f>
        <v>86776.38</v>
      </c>
    </row>
    <row r="4315" spans="4:7">
      <c r="D4315" t="str">
        <f>D3345</f>
        <v>302+100 - 302+300 VIAL 22a (MARGEN VÍA I)</v>
      </c>
      <c r="G4315" s="13">
        <f>G3345</f>
        <v>7783.03</v>
      </c>
    </row>
    <row r="4316" spans="4:7">
      <c r="D4316" t="str">
        <f>D3358</f>
        <v>302+560 - 302+620 VIAL 22b (MARGEN VÍA I)</v>
      </c>
      <c r="G4316" s="13">
        <f>G3358</f>
        <v>7786.42</v>
      </c>
    </row>
    <row r="4317" spans="4:7">
      <c r="D4317" t="str">
        <f>D3373</f>
        <v>303+130 - 303+210 VIAL 23 (MARGEN VÍA I)</v>
      </c>
      <c r="G4317" s="13">
        <f>G3373</f>
        <v>11852.65</v>
      </c>
    </row>
    <row r="4318" spans="4:7">
      <c r="D4318" t="str">
        <f>D3384</f>
        <v>303+760 - 303+840 VIAL 24 (MARGEN VÍA I)</v>
      </c>
      <c r="G4318" s="13">
        <f>G3384</f>
        <v>9116.5400000000009</v>
      </c>
    </row>
    <row r="4319" spans="4:7">
      <c r="D4319" t="str">
        <f>D3399</f>
        <v>304+160 - 304+230 VIAL 25 (MARGEN VÍA I)</v>
      </c>
      <c r="G4319" s="13">
        <f>G3399</f>
        <v>7937.68</v>
      </c>
    </row>
    <row r="4320" spans="4:7">
      <c r="D4320" t="str">
        <f>D3407</f>
        <v>304+690 - 304+720 VIAL 26 (MARGEN VÍA I / VÍA II)</v>
      </c>
      <c r="G4320" s="13">
        <f>G3407</f>
        <v>15854.28</v>
      </c>
    </row>
    <row r="4321" spans="4:7">
      <c r="D4321" t="str">
        <f>D3428</f>
        <v>304+770 - 304+810 VIAL 27 (MARGEN VÍA I)</v>
      </c>
      <c r="G4321" s="13">
        <f>G3428</f>
        <v>6433.04</v>
      </c>
    </row>
    <row r="4322" spans="4:7">
      <c r="D4322" t="str">
        <f>D3440</f>
        <v>305+490 - 305+550 VIAL 28 (MARGEN VÍA I)</v>
      </c>
      <c r="G4322" s="13">
        <f>G3440</f>
        <v>9365.98</v>
      </c>
    </row>
    <row r="4323" spans="4:7">
      <c r="D4323" t="str">
        <f>D3455</f>
        <v>306+000 - 306+080 VIAL 29 (MARGEN VÍA I)</v>
      </c>
      <c r="G4323" s="13">
        <f>G3455</f>
        <v>12916.01</v>
      </c>
    </row>
    <row r="4324" spans="4:7">
      <c r="D4324" t="str">
        <f>D3471</f>
        <v>306+040 - 306+180 VIAL 30 (MARGEN VÍA II)</v>
      </c>
      <c r="G4324" s="13">
        <f>G3471</f>
        <v>22852.49</v>
      </c>
    </row>
    <row r="4325" spans="4:7">
      <c r="D4325" t="str">
        <f>D3488</f>
        <v>306+500 - 306+540 VIAL 31 (MARGEN VÍA II)</v>
      </c>
      <c r="G4325" s="13">
        <f>G3488</f>
        <v>1630.65</v>
      </c>
    </row>
    <row r="4326" spans="4:7">
      <c r="D4326" t="str">
        <f>D3498</f>
        <v>306+600 - 306+700 VIAL 32 (MARGEN VÍA I)</v>
      </c>
      <c r="G4326" s="13">
        <f>G3498</f>
        <v>2665.43</v>
      </c>
    </row>
    <row r="4327" spans="4:7">
      <c r="D4327" t="str">
        <f>D3509</f>
        <v>307+760 - 307+820 VIAL 33 (MARGEN VÍA I)</v>
      </c>
      <c r="G4327" s="13">
        <f>G3509</f>
        <v>13870.1</v>
      </c>
    </row>
    <row r="4328" spans="4:7">
      <c r="D4328" t="str">
        <f>D3529</f>
        <v>307+780 - 308+520 VIAL 34 (MARGEN VÍA II)</v>
      </c>
      <c r="G4328" s="13">
        <f>G3529</f>
        <v>59938.95</v>
      </c>
    </row>
    <row r="4329" spans="4:7">
      <c r="D4329" t="str">
        <f>D3544</f>
        <v>307+820 - 307+960 VIAL 35 (MARGEN VÍA II)</v>
      </c>
      <c r="G4329" s="13">
        <f>G3544</f>
        <v>18125.16</v>
      </c>
    </row>
    <row r="4330" spans="4:7">
      <c r="D4330" t="str">
        <f>D3555</f>
        <v>308+500 - 309+250 VIAL 36 (MARGEN VÍA II)</v>
      </c>
      <c r="G4330" s="13">
        <f>G3555</f>
        <v>64360.23</v>
      </c>
    </row>
    <row r="4331" spans="4:7">
      <c r="D4331" t="str">
        <f>D3575</f>
        <v>308+950 - 309+100 VIAL 36a (MARGEN VÍA II)</v>
      </c>
      <c r="G4331" s="13">
        <f>G3575</f>
        <v>15156.74</v>
      </c>
    </row>
    <row r="4332" spans="4:7">
      <c r="D4332" t="str">
        <f>D3588</f>
        <v>309+630 - 309+880 VIAL 37 (MARGEN VÍA I)</v>
      </c>
      <c r="G4332" s="13">
        <f>G3588</f>
        <v>22372.37</v>
      </c>
    </row>
    <row r="4333" spans="4:7">
      <c r="D4333" t="str">
        <f>D3596</f>
        <v>310+200 - 310+300 VIAL 39 (MARGEN VÍA I)</v>
      </c>
      <c r="G4333" s="13">
        <f>G3596</f>
        <v>23486.48</v>
      </c>
    </row>
    <row r="4334" spans="4:7">
      <c r="D4334" t="str">
        <f>D3613</f>
        <v>310+270 - 310+360 VIAL 40 (MARGEN VÍA I / VÍA II)</v>
      </c>
      <c r="G4334" s="13">
        <f>G3613</f>
        <v>13484.78</v>
      </c>
    </row>
    <row r="4335" spans="4:7">
      <c r="D4335" t="str">
        <f>D3631</f>
        <v>310+300 - 310+760 VIAL 41 (MARGEN VÍA I / VÍA II)</v>
      </c>
      <c r="G4335" s="13">
        <f>G3631</f>
        <v>61733.279999999999</v>
      </c>
    </row>
    <row r="4336" spans="4:7">
      <c r="D4336" t="str">
        <f>D3650</f>
        <v>310+480 -  VIAL 41a (MARGEN VÍA II)</v>
      </c>
      <c r="G4336" s="13">
        <f>G3650</f>
        <v>13438.5</v>
      </c>
    </row>
    <row r="4337" spans="4:7">
      <c r="D4337" t="str">
        <f>D3660</f>
        <v>310+570 -  VIAL 41b (MARGEN VÍA II)</v>
      </c>
      <c r="G4337" s="13">
        <f>G3660</f>
        <v>7821.25</v>
      </c>
    </row>
    <row r="4338" spans="4:7">
      <c r="D4338" t="str">
        <f>D3675</f>
        <v>310+770 -  VIAL 41c (MARGEN VÍA II)</v>
      </c>
      <c r="G4338" s="13">
        <f>G3675</f>
        <v>16676.97</v>
      </c>
    </row>
    <row r="4339" spans="4:7">
      <c r="D4339" t="str">
        <f>D3690</f>
        <v>311+840 - 311+930 VIAL 42 (MARGEN VÍA I)</v>
      </c>
      <c r="G4339" s="13">
        <f>G3690</f>
        <v>13387.11</v>
      </c>
    </row>
    <row r="4340" spans="4:7">
      <c r="D4340" t="str">
        <f>D3705</f>
        <v>312+350 - 312+710 VIAL 43b (MARGEN VÍA I)</v>
      </c>
      <c r="G4340" s="13">
        <f>G3705</f>
        <v>49753.27</v>
      </c>
    </row>
    <row r="4341" spans="4:7">
      <c r="D4341" t="str">
        <f>D3718</f>
        <v>312+350 - 312+680 VIAL 43a (MARGEN VÍA II)</v>
      </c>
      <c r="G4341" s="13">
        <f>G3718</f>
        <v>42191.519999999997</v>
      </c>
    </row>
    <row r="4342" spans="4:7">
      <c r="D4342" t="str">
        <f>D3725</f>
        <v>312+670 -  VIAL 44 (MARGEN VÍA II)</v>
      </c>
      <c r="G4342" s="13">
        <f>G3725</f>
        <v>4690.29</v>
      </c>
    </row>
    <row r="4343" spans="4:7">
      <c r="D4343" t="str">
        <f>D3742</f>
        <v>313+300 - 313+500 VIAL 45 (MARGEN VÍA I)</v>
      </c>
      <c r="G4343" s="13">
        <f>G3742</f>
        <v>24575.57</v>
      </c>
    </row>
    <row r="4344" spans="4:7">
      <c r="D4344" t="str">
        <f>D3759</f>
        <v>313+570 -  VIAL 45a (MARGEN VÍA I /II )</v>
      </c>
      <c r="G4344" s="13">
        <f>G3759</f>
        <v>31734.35</v>
      </c>
    </row>
    <row r="4345" spans="4:7">
      <c r="D4345" t="str">
        <f>D3778</f>
        <v>314+240 - 314+500 VIAL 46a (MARGEN VÍA II)</v>
      </c>
      <c r="G4345" s="13">
        <f>G3778</f>
        <v>9167.39</v>
      </c>
    </row>
    <row r="4346" spans="4:7">
      <c r="D4346" t="str">
        <f>D3790</f>
        <v>314+240 - 314+500 VIAL 46b (MARGEN VÍA I)</v>
      </c>
      <c r="G4346" s="13">
        <f>G3790</f>
        <v>10538.49</v>
      </c>
    </row>
    <row r="4347" spans="4:7">
      <c r="D4347" t="str">
        <f>D3805</f>
        <v>316+620 - 317+200 VIAL 47 (MARGEN VÍA I)</v>
      </c>
      <c r="G4347" s="13">
        <f>G3805</f>
        <v>40829.269999999997</v>
      </c>
    </row>
    <row r="4348" spans="4:7">
      <c r="D4348" t="str">
        <f>D3826</f>
        <v>316+840 -  VIAL 47a (MARGEN VÍA I)</v>
      </c>
      <c r="G4348" s="13">
        <f>G3826</f>
        <v>5756.67</v>
      </c>
    </row>
    <row r="4349" spans="4:7">
      <c r="D4349" t="str">
        <f>D3843</f>
        <v>317+070 -  VIAL 47b (MARGEN VÍA I)</v>
      </c>
      <c r="G4349" s="13">
        <f>G3843</f>
        <v>1097.6199999999999</v>
      </c>
    </row>
    <row r="4350" spans="4:7">
      <c r="D4350" t="str">
        <f>D3855</f>
        <v>317+070 -  VIAL 48 (MARGEN VÍA II)</v>
      </c>
      <c r="G4350" s="13">
        <f>G3855</f>
        <v>1138.74</v>
      </c>
    </row>
    <row r="4351" spans="4:7">
      <c r="D4351" t="str">
        <f>D3865</f>
        <v>317+240 - 317+670 VIAL 49 (MARGEN VÍA II)</v>
      </c>
      <c r="G4351" s="13">
        <f>G3865</f>
        <v>29546.74</v>
      </c>
    </row>
    <row r="4352" spans="4:7">
      <c r="D4352" t="str">
        <f>D3884</f>
        <v>318+940 - 319+180 VIAL 50 (MARGEN VÍA I)</v>
      </c>
      <c r="G4352" s="13">
        <f>G3884</f>
        <v>41043.4</v>
      </c>
    </row>
    <row r="4353" spans="4:7">
      <c r="D4353" t="str">
        <f>D3893</f>
        <v>319+180 - 319+220 VIAL 51 (MARGEN VÍA I)</v>
      </c>
      <c r="G4353" s="13">
        <f>G3893</f>
        <v>14980.03</v>
      </c>
    </row>
    <row r="4354" spans="4:7">
      <c r="D4354" t="str">
        <f>D3907</f>
        <v>321+150 - 321+370 VIAL 52 (MARGEN VÍA I)</v>
      </c>
      <c r="G4354" s="13">
        <f>G3907</f>
        <v>32888.57</v>
      </c>
    </row>
    <row r="4355" spans="4:7">
      <c r="D4355" t="str">
        <f>D3916</f>
        <v>331+810 -  VIAL 53 (MARGEN VÍA I)</v>
      </c>
      <c r="G4355" s="13">
        <f>G3916</f>
        <v>2197.7800000000002</v>
      </c>
    </row>
    <row r="4356" spans="4:7">
      <c r="D4356" t="str">
        <f>D3926</f>
        <v>331+860 -  VIAL 54 (MARGEN VÍA II)</v>
      </c>
      <c r="G4356" s="13">
        <f>G3926</f>
        <v>989.99</v>
      </c>
    </row>
    <row r="4357" spans="4:7">
      <c r="D4357" t="str">
        <f>D3935</f>
        <v>335+300 - 335+600 VIAL 55 (MARGEN VÍA I)</v>
      </c>
      <c r="G4357" s="13">
        <f>G3935</f>
        <v>13613.29</v>
      </c>
    </row>
    <row r="4358" spans="4:7">
      <c r="D4358" t="str">
        <f>D3949</f>
        <v>335+460 - 335+510 VIAL 56 (MARGEN VÍA I)</v>
      </c>
      <c r="G4358" s="13">
        <f>G3949</f>
        <v>8007.45</v>
      </c>
    </row>
    <row r="4359" spans="4:7">
      <c r="D4359" t="str">
        <f>D3959</f>
        <v>309+720 -  VIAL 57 (MARGEN VÍA II)</v>
      </c>
      <c r="G4359" s="13">
        <f>G3959</f>
        <v>43291.51</v>
      </c>
    </row>
    <row r="4360" spans="4:7">
      <c r="D4360" t="str">
        <f>D3977</f>
        <v>303+700 - 303+800 VIAL 58 (MARGEN VÍA II)</v>
      </c>
      <c r="G4360" s="13">
        <f>G3977</f>
        <v>26694.63</v>
      </c>
    </row>
    <row r="4361" spans="4:7">
      <c r="D4361" t="str">
        <f>D3991</f>
        <v>OTROS</v>
      </c>
      <c r="G4361" s="13">
        <f>G3991</f>
        <v>3321.3</v>
      </c>
    </row>
    <row r="4362" spans="4:7">
      <c r="D4362" t="str">
        <f>D3995</f>
        <v>SEGURIDAD Y SALUD</v>
      </c>
      <c r="G4362" s="13">
        <f>G3995</f>
        <v>628795.26</v>
      </c>
    </row>
  </sheetData>
  <mergeCells count="2">
    <mergeCell ref="E1:G1"/>
    <mergeCell ref="E3998:G3998"/>
  </mergeCells>
  <pageMargins left="0.7" right="0.7" top="0.75" bottom="0.75" header="0.3" footer="0.3"/>
  <pageSetup paperSize="9"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FD803F74542D04F8A6686910CF6DC77" ma:contentTypeVersion="17" ma:contentTypeDescription="Crear nuevo documento." ma:contentTypeScope="" ma:versionID="60daa8137cc300a8d27852d9eb6aafcb">
  <xsd:schema xmlns:xsd="http://www.w3.org/2001/XMLSchema" xmlns:xs="http://www.w3.org/2001/XMLSchema" xmlns:p="http://schemas.microsoft.com/office/2006/metadata/properties" xmlns:ns2="06334061-e311-4ba5-b205-df54b60f2aec" xmlns:ns3="cc2a9fa5-2130-46bd-a0d4-adac94f8be72" targetNamespace="http://schemas.microsoft.com/office/2006/metadata/properties" ma:root="true" ma:fieldsID="dab40f6d2fc7ddc2f69561611839f5c3" ns2:_="" ns3:_="">
    <xsd:import namespace="06334061-e311-4ba5-b205-df54b60f2aec"/>
    <xsd:import namespace="cc2a9fa5-2130-46bd-a0d4-adac94f8be7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334061-e311-4ba5-b205-df54b60f2a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5530fd6a-d164-49d6-bc54-4c89edccafbf}" ma:internalName="TaxCatchAll" ma:showField="CatchAllData" ma:web="06334061-e311-4ba5-b205-df54b60f2a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2a9fa5-2130-46bd-a0d4-adac94f8be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c5f77948-cb74-4db9-9d42-99e13121e5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6334061-e311-4ba5-b205-df54b60f2aec" xsi:nil="true"/>
    <lcf76f155ced4ddcb4097134ff3c332f xmlns="cc2a9fa5-2130-46bd-a0d4-adac94f8be7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66AD958-F71D-4E98-96ED-9045730A210A}"/>
</file>

<file path=customXml/itemProps2.xml><?xml version="1.0" encoding="utf-8"?>
<ds:datastoreItem xmlns:ds="http://schemas.openxmlformats.org/officeDocument/2006/customXml" ds:itemID="{AE46D9AA-19D9-49A2-88C3-0CB4A9567F0B}"/>
</file>

<file path=customXml/itemProps3.xml><?xml version="1.0" encoding="utf-8"?>
<ds:datastoreItem xmlns:ds="http://schemas.openxmlformats.org/officeDocument/2006/customXml" ds:itemID="{DF8A59E1-1D6F-4067-83C5-811AA5F45B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Ineco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Gómez Francisco, Marta</dc:creator>
  <cp:keywords/>
  <dc:description/>
  <cp:lastModifiedBy/>
  <cp:revision/>
  <dcterms:created xsi:type="dcterms:W3CDTF">2021-11-03T11:14:37Z</dcterms:created>
  <dcterms:modified xsi:type="dcterms:W3CDTF">2026-01-27T17:02:46Z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0x0101001FD803F74542D04F8A6686910CF6DC77</vt:lpwstr>
  </property>
</Properties>
</file>